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92" documentId="13_ncr:1_{F6CB121F-512D-4AA6-A0C1-0FB36C537598}" xr6:coauthVersionLast="47" xr6:coauthVersionMax="47" xr10:uidLastSave="{593CF8CB-3144-4C4E-BD96-52578FBEBA41}"/>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<sst xmlns="http://schemas.openxmlformats.org/spreadsheetml/2006/main" count="178577" uniqueCount="39075">
  <si>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</si>
  <si>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</si>
  <si>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</si>
  <si>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</si>
  <si>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</si>
  <si>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</si>
  <si>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</si>
  <si>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</si>
  <si>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</si>
  <si>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</si>
  <si>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</si>
  <si>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</si>
  <si>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</si>
  <si>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</si>
  <si>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</si>
  <si>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</si>
  <si>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</si>
  <si>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</si>
  <si>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</si>
  <si>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</si>
  <si>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</si>
  <si>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</si>
  <si>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</si>
  <si>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</si>
  <si>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</si>
  <si>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</si>
  <si>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</si>
  <si>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</si>
  <si>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</si>
  <si>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</si>
  <si>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</si>
  <si>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</si>
  <si>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</si>
  <si>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</si>
  <si>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</si>
  <si>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</si>
  <si>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</si>
  <si>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</si>
  <si>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</si>
  <si>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</si>
  <si>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</si>
  <si>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</si>
  <si>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</si>
  <si>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</si>
  <si>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</si>
  <si>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</si>
  <si>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</si>
  <si>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</si>
  <si>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</si>
  <si>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</si>
  <si>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</si>
  <si>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</si>
  <si>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</si>
  <si>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</si>
  <si>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</si>
  <si>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</si>
  <si>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</si>
  <si>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</si>
  <si>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</si>
  <si>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</si>
  <si>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</si>
  <si>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</si>
  <si>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</si>
  <si>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</si>
  <si>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</si>
  <si>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</si>
  <si>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</si>
  <si>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</si>
  <si>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</si>
  <si>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</si>
  <si>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</si>
  <si>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</si>
  <si>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</si>
  <si>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</si>
  <si>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</si>
  <si>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</si>
  <si>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</si>
  <si>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</si>
  <si>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</si>
  <si>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</si>
  <si>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</si>
  <si>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</si>
  <si>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</si>
  <si>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</si>
  <si>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</si>
  <si>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</si>
  <si>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</si>
  <si>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</si>
  <si>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</si>
  <si>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</si>
  <si>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</si>
  <si>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</si>
  <si>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</si>
  <si>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</si>
  <si>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</si>
  <si>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</si>
  <si>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</si>
  <si>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</si>
  <si>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</si>
  <si>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</si>
  <si>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</si>
  <si>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</si>
  <si>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</si>
  <si>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</si>
  <si>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</si>
  <si>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</si>
  <si>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</si>
  <si>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</si>
  <si>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</si>
  <si>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</si>
  <si>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</si>
  <si>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</si>
  <si>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</si>
  <si>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</si>
  <si>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</si>
  <si>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</si>
  <si>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</si>
  <si>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</si>
  <si>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</si>
  <si>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</si>
  <si>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</si>
  <si>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</si>
  <si>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</si>
  <si>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</si>
  <si>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</si>
  <si>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</si>
  <si>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</si>
  <si>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</si>
  <si>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</si>
  <si>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</si>
  <si>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</si>
  <si>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</si>
  <si>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</si>
  <si>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</si>
  <si>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</si>
  <si>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</si>
  <si>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</si>
  <si>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</si>
  <si>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</si>
  <si>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</si>
  <si>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</si>
  <si>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</si>
  <si>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</si>
  <si>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</si>
  <si>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</si>
  <si>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</si>
  <si>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</si>
  <si>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</si>
  <si>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</si>
  <si>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</si>
  <si>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</si>
  <si>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</si>
  <si>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</si>
  <si>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</si>
  <si>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</si>
  <si>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</si>
  <si>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</si>
  <si>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</si>
  <si>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</si>
  <si>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</si>
  <si>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</si>
  <si>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</si>
  <si>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</si>
  <si>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</si>
  <si>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</si>
  <si>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</si>
  <si>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</si>
  <si>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</si>
  <si>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</si>
  <si>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</si>
  <si>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</si>
  <si>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</si>
  <si>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</si>
  <si>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</si>
  <si>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</si>
  <si>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</si>
  <si>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</si>
  <si>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</si>
  <si>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</si>
  <si>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</si>
  <si>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</si>
  <si>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</si>
  <si>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</si>
  <si>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</si>
  <si>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</si>
  <si>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</si>
  <si>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</si>
  <si>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</si>
  <si>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</si>
  <si>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</si>
  <si>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</si>
  <si>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</si>
  <si>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</si>
  <si>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</si>
  <si>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</si>
  <si>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</si>
  <si>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</si>
  <si>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</si>
  <si>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</si>
  <si>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</si>
  <si>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</si>
  <si>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</si>
  <si>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</si>
  <si>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</si>
  <si>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</si>
  <si>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</si>
  <si>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</si>
  <si>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</si>
  <si>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</si>
  <si>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</si>
  <si>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</si>
  <si>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</si>
  <si>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</si>
  <si>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</si>
  <si>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</si>
  <si>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</si>
  <si>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</si>
  <si>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</si>
  <si>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</si>
  <si>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</si>
  <si>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</si>
  <si>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</si>
  <si>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</si>
  <si>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</si>
  <si>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</si>
  <si>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</si>
  <si>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</si>
  <si>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</si>
  <si>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</si>
  <si>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</si>
  <si>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</si>
  <si>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</si>
  <si>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</si>
  <si>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</si>
  <si>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</si>
  <si>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</si>
  <si>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</si>
  <si>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</si>
  <si>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</si>
  <si>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</si>
  <si>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</si>
  <si>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</si>
  <si>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</si>
  <si>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</si>
  <si>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</si>
  <si>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</si>
  <si>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</si>
  <si>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</si>
  <si>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</si>
  <si>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</si>
  <si>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</si>
  <si>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</si>
  <si>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</si>
  <si>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</si>
  <si>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</si>
  <si>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</si>
  <si>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</si>
  <si>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</si>
  <si>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</si>
  <si>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</si>
  <si>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</si>
  <si>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</si>
  <si>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</si>
  <si>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</si>
  <si>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</si>
  <si>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</si>
  <si>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</si>
  <si>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</si>
  <si>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</si>
  <si>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</si>
  <si>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</si>
  <si>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</si>
  <si>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</si>
  <si>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</si>
  <si>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</si>
  <si>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</si>
  <si>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</si>
  <si>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</si>
  <si>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</si>
  <si>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</si>
  <si>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</si>
  <si>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</si>
  <si>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</si>
  <si>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</si>
  <si>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</si>
  <si>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</si>
  <si>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</si>
  <si>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</si>
  <si>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</si>
  <si>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</si>
  <si>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</si>
  <si>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</si>
  <si>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</si>
  <si>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</si>
  <si>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</si>
  <si>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</si>
  <si>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</si>
  <si>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</si>
  <si>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</si>
  <si>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</si>
  <si>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</si>
  <si>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</si>
  <si>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</si>
  <si>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</si>
  <si>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</si>
  <si>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</si>
  <si>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</si>
  <si>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</si>
  <si>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</si>
  <si>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</si>
  <si>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</si>
  <si>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</si>
  <si>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</si>
  <si>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</si>
  <si>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</si>
  <si>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</si>
  <si>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</si>
  <si>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</si>
  <si>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</si>
  <si>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</si>
  <si>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</si>
  <si>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</si>
  <si>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</si>
  <si>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</si>
  <si>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</si>
  <si>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</si>
  <si>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</si>
  <si>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</si>
  <si>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</si>
  <si>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</si>
  <si>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</si>
  <si>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</si>
  <si>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</si>
  <si>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</si>
  <si>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</si>
  <si>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</si>
  <si>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</si>
  <si>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</si>
  <si>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</si>
  <si>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</si>
  <si>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</si>
  <si>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</si>
  <si>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</si>
  <si>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</si>
  <si>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</si>
  <si>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</si>
  <si>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</si>
  <si>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</si>
  <si>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</si>
  <si>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</si>
  <si>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</si>
  <si>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</si>
  <si>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</si>
  <si>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</si>
  <si>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</si>
  <si>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</si>
  <si>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</si>
  <si>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</si>
  <si>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</si>
  <si>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</si>
  <si>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</si>
  <si>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</si>
  <si>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</si>
  <si>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</si>
  <si>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</si>
  <si>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</si>
  <si>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</si>
  <si>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</si>
  <si>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</si>
  <si>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</si>
  <si>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</si>
  <si>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</si>
  <si>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</si>
  <si>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</si>
  <si>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</si>
  <si>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</si>
  <si>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</si>
  <si>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</si>
  <si>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</si>
  <si>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</si>
  <si>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</si>
  <si>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</si>
  <si>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</si>
  <si>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</si>
  <si>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</si>
  <si>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</si>
  <si>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</si>
  <si>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</si>
  <si>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</si>
  <si>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</si>
  <si>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</si>
  <si>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</si>
  <si>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</si>
  <si>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</si>
  <si>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</si>
  <si>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</si>
  <si>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</si>
  <si>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</si>
  <si>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</si>
  <si>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</si>
  <si>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</si>
  <si>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</si>
  <si>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</si>
  <si>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</si>
  <si>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</si>
  <si>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</si>
  <si>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</si>
  <si>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</si>
  <si>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</si>
  <si>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</si>
  <si>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</si>
  <si>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</si>
  <si>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</si>
  <si>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</si>
  <si>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</si>
  <si>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</si>
  <si>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</si>
  <si>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</si>
  <si>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</si>
  <si>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</si>
  <si>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</si>
  <si>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</si>
  <si>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</si>
  <si>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</si>
  <si>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</si>
  <si>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</si>
  <si>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</si>
  <si>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</si>
  <si>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</si>
  <si>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</si>
  <si>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</si>
  <si>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</si>
  <si>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</si>
  <si>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</si>
  <si>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</si>
  <si>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</si>
  <si>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</si>
  <si>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</si>
  <si>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</si>
  <si>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</si>
  <si>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</si>
  <si>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</si>
  <si>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</si>
  <si>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</si>
  <si>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</si>
  <si>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</si>
  <si>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</si>
  <si>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</si>
  <si>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</si>
  <si>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</si>
  <si>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</si>
  <si>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</si>
  <si>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</si>
  <si>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</si>
  <si>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</si>
  <si>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</si>
  <si>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</si>
  <si>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</si>
  <si>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</si>
  <si>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</si>
  <si>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</si>
  <si>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</si>
  <si>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</si>
  <si>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</si>
  <si>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</si>
  <si>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</si>
  <si>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</si>
  <si>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</si>
  <si>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</si>
  <si>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</si>
  <si>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</si>
  <si>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</si>
  <si>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</si>
  <si>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</si>
  <si>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</si>
  <si>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</si>
  <si>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</si>
  <si>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</si>
  <si>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</si>
  <si>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</si>
  <si>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</si>
  <si>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</si>
  <si>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</si>
  <si>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</si>
  <si>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</si>
  <si>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</si>
  <si>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</si>
  <si>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</si>
  <si>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</si>
  <si>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</si>
  <si>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</si>
  <si>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</si>
  <si>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</si>
  <si>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</si>
  <si>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</si>
  <si>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</si>
  <si>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</si>
  <si>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</si>
  <si>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</si>
  <si>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</si>
  <si>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</si>
  <si>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</si>
  <si>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</si>
  <si>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</si>
  <si>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</si>
  <si>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</si>
  <si>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</si>
  <si>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</si>
  <si>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</si>
  <si>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</si>
  <si>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</si>
  <si>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</si>
  <si>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</si>
  <si>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</si>
  <si>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</si>
  <si>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</si>
  <si>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</si>
  <si>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</si>
  <si>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</si>
  <si>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</si>
  <si>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</si>
  <si>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</si>
  <si>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</si>
  <si>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</si>
  <si>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</si>
  <si>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</si>
  <si>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</si>
  <si>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</si>
  <si>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</si>
  <si>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</si>
  <si>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</si>
  <si>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</si>
  <si>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</si>
  <si>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</si>
  <si>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</si>
  <si>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</si>
  <si>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</si>
  <si>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</si>
  <si>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</si>
  <si>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</si>
  <si>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</si>
  <si>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</si>
  <si>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</si>
  <si>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</si>
  <si>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</si>
  <si>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</si>
  <si>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</si>
  <si>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</si>
  <si>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</si>
  <si>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</si>
  <si>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</si>
  <si>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</si>
  <si>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</si>
  <si>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</si>
  <si>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</si>
  <si>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</si>
  <si>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</si>
  <si>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</si>
  <si>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</si>
  <si>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</si>
  <si>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</si>
  <si>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</si>
  <si>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</si>
  <si>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</si>
  <si>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</si>
  <si>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</si>
  <si>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</si>
  <si>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</si>
  <si>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</si>
  <si>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</si>
  <si>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</si>
  <si>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</si>
  <si>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</si>
  <si>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</si>
  <si>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</si>
  <si>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</si>
  <si>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</si>
  <si>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</si>
  <si>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</si>
  <si>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</si>
  <si>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</si>
  <si>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</si>
  <si>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</si>
  <si>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</si>
  <si>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</si>
  <si>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</si>
  <si>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</si>
  <si>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</si>
  <si>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</si>
  <si>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</si>
  <si>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</si>
  <si>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</si>
  <si>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</si>
  <si>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</si>
  <si>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</si>
  <si>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</si>
  <si>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</si>
  <si>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</si>
  <si>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</si>
  <si>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</si>
  <si>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</si>
  <si>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</si>
  <si>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</si>
  <si>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</si>
  <si>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</si>
  <si>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</si>
  <si>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</si>
  <si>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</si>
  <si>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</si>
  <si>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</si>
  <si>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</si>
  <si>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</si>
  <si>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</si>
  <si>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</si>
  <si>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</si>
  <si>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</si>
  <si>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</si>
  <si>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</si>
  <si>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</si>
  <si>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</si>
  <si>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</si>
  <si>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</si>
  <si>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</si>
  <si>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</si>
  <si>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</si>
  <si>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</si>
  <si>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</si>
  <si>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</si>
  <si>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</si>
  <si>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</si>
  <si>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</si>
  <si>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</si>
  <si>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</si>
  <si>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</si>
  <si>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</si>
  <si>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</si>
  <si>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</si>
  <si>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</si>
  <si>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</si>
  <si>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</si>
  <si>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</si>
  <si>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</si>
  <si>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</si>
  <si>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</si>
  <si>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</si>
  <si>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</si>
  <si>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</si>
  <si>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</si>
  <si>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</si>
  <si>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</si>
  <si>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</si>
  <si>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</si>
  <si>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</si>
  <si>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</si>
  <si>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</si>
  <si>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</si>
  <si>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</si>
  <si>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</si>
  <si>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</si>
  <si>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</si>
  <si>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</si>
  <si>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</si>
  <si>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</si>
  <si>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</si>
  <si>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</si>
  <si>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</si>
  <si>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</si>
  <si>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</si>
  <si>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</si>
  <si>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</si>
  <si>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</si>
  <si>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</si>
  <si>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</si>
  <si>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</si>
  <si>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</si>
  <si>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</si>
  <si>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</si>
  <si>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</si>
  <si>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</si>
  <si>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</si>
  <si>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</si>
  <si>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</si>
  <si>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</si>
  <si>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</si>
  <si>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</si>
  <si>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</si>
  <si>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</si>
  <si>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</si>
  <si>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</si>
  <si>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</si>
  <si>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</si>
  <si>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</si>
  <si>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</si>
  <si>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</si>
  <si>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</si>
  <si>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</si>
  <si>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</si>
  <si>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</si>
  <si>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</si>
  <si>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</si>
  <si>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</si>
  <si>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</si>
  <si>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</si>
  <si>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</si>
  <si>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</si>
  <si>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</si>
  <si>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</si>
  <si>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</si>
  <si>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</si>
  <si>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</si>
  <si>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</si>
  <si>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</si>
  <si>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</si>
  <si>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</si>
  <si>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</si>
  <si>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</si>
  <si>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</si>
  <si>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</si>
  <si>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</si>
  <si>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</si>
  <si>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</si>
  <si>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</si>
  <si>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</si>
  <si>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</si>
  <si>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</si>
  <si>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</si>
  <si>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</si>
  <si>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</si>
  <si>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</si>
  <si>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</si>
  <si>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</si>
  <si>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</si>
  <si>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</si>
  <si>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</si>
  <si>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</si>
  <si>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</si>
  <si>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</si>
  <si>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</si>
  <si>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</si>
  <si>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</si>
  <si>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</si>
  <si>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</si>
  <si>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</si>
  <si>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</si>
  <si>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</si>
  <si>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</si>
  <si>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</si>
  <si>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</si>
  <si>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</si>
  <si>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</si>
  <si>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</si>
  <si>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</si>
  <si>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</si>
  <si>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</si>
  <si>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</si>
  <si>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</si>
  <si>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</si>
  <si>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</si>
  <si>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</si>
  <si>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</si>
  <si>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</si>
  <si>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</si>
  <si>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</si>
  <si>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</si>
  <si>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</si>
  <si>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</si>
  <si>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</si>
  <si>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</si>
  <si>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</si>
  <si>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</si>
  <si>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</si>
  <si>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</si>
  <si>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</si>
  <si>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</si>
  <si>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</si>
  <si>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</si>
  <si>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</si>
  <si>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</si>
  <si>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</si>
  <si>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</si>
  <si>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</si>
  <si>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</si>
  <si>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</si>
  <si>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</si>
  <si>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</si>
  <si>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</si>
  <si>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</si>
  <si>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</si>
  <si>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</si>
  <si>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</si>
  <si>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</si>
  <si>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</si>
  <si>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</si>
  <si>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</si>
  <si>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</si>
  <si>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</si>
  <si>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</si>
  <si>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</si>
  <si>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</si>
  <si>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</si>
  <si>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</si>
  <si>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</si>
  <si>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</si>
  <si>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</si>
  <si>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</si>
  <si>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</si>
  <si>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</si>
  <si>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</si>
  <si>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</si>
  <si>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</si>
  <si>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</si>
  <si>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</si>
  <si>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</si>
  <si>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</si>
  <si>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</si>
  <si>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</si>
  <si>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</si>
  <si>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</si>
  <si>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</si>
  <si>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</si>
  <si>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</si>
  <si>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</si>
  <si>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</si>
  <si>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</si>
  <si>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</si>
  <si>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</si>
  <si>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</si>
  <si>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</si>
  <si>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</si>
  <si>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</si>
  <si>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</si>
  <si>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</si>
  <si>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</si>
  <si>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</si>
  <si>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</si>
  <si>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</si>
  <si>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</si>
  <si>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</si>
  <si>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</si>
  <si>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</si>
  <si>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</si>
  <si>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</si>
  <si>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</si>
  <si>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</si>
  <si>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</si>
  <si>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</si>
  <si>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</si>
  <si>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</si>
  <si>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</si>
  <si>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</si>
  <si>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</si>
  <si>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</si>
  <si>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</si>
  <si>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</si>
  <si>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</si>
  <si>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</si>
  <si>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</si>
  <si>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</si>
  <si>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</si>
  <si>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</si>
  <si>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</si>
  <si>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</si>
  <si>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</si>
  <si>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</si>
  <si>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</si>
  <si>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</si>
  <si>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</si>
  <si>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</si>
  <si>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</si>
  <si>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</si>
  <si>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</si>
  <si>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</si>
  <si>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</si>
  <si>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</si>
  <si>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</si>
  <si>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</si>
  <si>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</si>
  <si>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</si>
  <si>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</si>
  <si>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</si>
  <si>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</si>
  <si>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</si>
  <si>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</si>
  <si>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</si>
  <si>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</si>
  <si>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</si>
  <si>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</si>
  <si>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</si>
  <si>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</si>
  <si>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</si>
  <si>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</si>
  <si>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</si>
  <si>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</si>
  <si>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</si>
  <si>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</si>
  <si>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</si>
  <si>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</si>
  <si>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</si>
  <si>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</si>
  <si>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</si>
  <si>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</si>
  <si>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</si>
  <si>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</si>
  <si>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</si>
  <si>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</si>
  <si>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</si>
  <si>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</si>
  <si>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</si>
  <si>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</si>
  <si>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</si>
  <si>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</si>
  <si>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</si>
  <si>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</si>
  <si>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</si>
  <si>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</si>
  <si>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</si>
  <si>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</si>
  <si>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</si>
  <si>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</si>
  <si>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</si>
  <si>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</si>
  <si>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</si>
  <si>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</si>
  <si>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</si>
  <si>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</si>
  <si>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</si>
  <si>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</si>
  <si>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</si>
  <si>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</si>
  <si>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</si>
  <si>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</si>
  <si>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</si>
  <si>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</si>
  <si>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</si>
  <si>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</si>
  <si>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</si>
  <si>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</si>
  <si>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</si>
  <si>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</si>
  <si>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</si>
  <si>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</si>
  <si>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</si>
  <si>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</si>
  <si>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</si>
  <si>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</si>
  <si>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</si>
  <si>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</si>
  <si>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</si>
  <si>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</si>
  <si>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</si>
  <si>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</si>
  <si>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</si>
  <si>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</si>
  <si>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</si>
  <si>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</si>
  <si>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</si>
  <si>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</si>
  <si>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</si>
  <si>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</si>
  <si>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</si>
  <si>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</si>
  <si>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</si>
  <si>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</si>
  <si>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</si>
  <si>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</si>
  <si>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</si>
  <si>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</si>
  <si>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</si>
  <si>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</si>
  <si>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</si>
  <si>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</si>
  <si>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</si>
  <si>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</si>
  <si>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</si>
  <si>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</si>
  <si>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</si>
  <si>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</si>
  <si>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</si>
  <si>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</si>
  <si>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</si>
  <si>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</si>
  <si>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</si>
  <si>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</si>
  <si>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</si>
  <si>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</si>
  <si>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</si>
  <si>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</si>
  <si>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</si>
  <si>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</si>
  <si>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</si>
  <si>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</si>
  <si>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</si>
  <si>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</si>
  <si>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</si>
  <si>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</si>
  <si>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</si>
  <si>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</si>
  <si>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</si>
  <si>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</si>
  <si>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</si>
  <si>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</si>
  <si>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</si>
  <si>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</si>
  <si>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</si>
  <si>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</si>
  <si>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</si>
  <si>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</si>
  <si>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</si>
  <si>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</si>
  <si>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</si>
  <si>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</si>
  <si>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</si>
  <si>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</si>
  <si>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</si>
  <si>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</si>
  <si>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</si>
  <si>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</si>
  <si>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</si>
  <si>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</si>
  <si>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</si>
  <si>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</si>
  <si>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</si>
  <si>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</si>
  <si>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</si>
  <si>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</si>
  <si>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</si>
  <si>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</si>
  <si>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</si>
  <si>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</si>
  <si>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</si>
  <si>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</si>
  <si>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</si>
  <si>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</si>
  <si>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</si>
  <si>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</si>
  <si>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</si>
  <si>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</si>
  <si>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</si>
  <si>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</si>
  <si>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</si>
  <si>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</si>
  <si>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</si>
  <si>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</si>
  <si>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</si>
  <si>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</si>
  <si>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</si>
  <si>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</si>
  <si>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</si>
  <si>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</si>
  <si>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</si>
  <si>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</si>
  <si>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</si>
  <si>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</si>
  <si>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</si>
  <si>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</si>
  <si>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</si>
  <si>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</si>
  <si>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</si>
  <si>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</si>
  <si>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</si>
  <si>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</si>
  <si>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</si>
  <si>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</si>
  <si>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</si>
  <si>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</si>
  <si>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</si>
  <si>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</si>
  <si>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</si>
  <si>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</si>
  <si>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</si>
  <si>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</si>
  <si>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</si>
  <si>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</si>
  <si>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</si>
  <si>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</si>
  <si>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</si>
  <si>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</si>
  <si>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</si>
  <si>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</si>
  <si>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</si>
  <si>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</si>
  <si>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</si>
  <si>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</si>
  <si>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</si>
  <si>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</si>
  <si>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</si>
  <si>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</si>
  <si>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</si>
  <si>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</si>
  <si>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</si>
  <si>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</si>
  <si>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</si>
  <si>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</si>
  <si>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</si>
  <si>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</si>
  <si>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</si>
  <si>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</si>
  <si>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</si>
  <si>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</si>
  <si>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</si>
  <si>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</si>
  <si>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</si>
  <si>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</si>
  <si>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</si>
  <si>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</si>
  <si>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</si>
  <si>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</si>
  <si>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</si>
  <si>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</si>
  <si>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</si>
  <si>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</si>
  <si>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</si>
  <si>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</si>
  <si>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</si>
  <si>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</si>
  <si>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</si>
  <si>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</si>
  <si>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</si>
  <si>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</si>
  <si>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</si>
  <si>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</si>
  <si>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</si>
  <si>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</si>
  <si>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</si>
  <si>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</si>
  <si>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</si>
  <si>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</si>
  <si>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</si>
  <si>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</si>
  <si>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</si>
  <si>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</si>
  <si>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</si>
  <si>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</si>
  <si>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</si>
  <si>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</si>
  <si>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</si>
  <si>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</si>
  <si>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</si>
  <si>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</si>
  <si>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</si>
  <si>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</si>
  <si>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</si>
  <si>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</si>
  <si>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</si>
  <si>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</si>
  <si>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</si>
  <si>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</si>
  <si>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</si>
  <si>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</si>
  <si>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</si>
  <si>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</si>
  <si>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</si>
  <si>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</si>
  <si>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</si>
  <si>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</si>
  <si>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</si>
  <si>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</si>
  <si>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</si>
  <si>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</si>
  <si>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</si>
  <si>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</si>
  <si>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</si>
  <si>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</si>
  <si>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</si>
  <si>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</si>
  <si>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</si>
  <si>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</si>
  <si>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</si>
  <si>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</si>
  <si>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</si>
  <si>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</si>
  <si>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</si>
  <si>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</si>
  <si>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</si>
  <si>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</si>
  <si>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</si>
  <si>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</si>
  <si>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</si>
  <si>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</si>
  <si>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</si>
  <si>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</si>
  <si>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</si>
  <si>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</si>
  <si>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</si>
  <si>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</si>
  <si>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</si>
  <si>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</si>
  <si>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</si>
  <si>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</si>
  <si>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</si>
  <si>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</si>
  <si>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</si>
  <si>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</si>
  <si>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</si>
  <si>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</si>
  <si>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</si>
  <si>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</si>
  <si>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</si>
  <si>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</si>
  <si>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</si>
  <si>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</si>
  <si>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</si>
  <si>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</si>
  <si>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</si>
  <si>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</si>
  <si>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</si>
  <si>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</si>
  <si>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</si>
  <si>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</si>
  <si>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</si>
  <si>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</si>
  <si>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</si>
  <si>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</si>
  <si>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</si>
  <si>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</si>
  <si>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</si>
  <si>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</si>
  <si>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</si>
  <si>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</si>
  <si>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</si>
  <si>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</si>
  <si>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</si>
  <si>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</si>
  <si>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</si>
  <si>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</si>
  <si>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</si>
  <si>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</si>
  <si>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</si>
  <si>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</si>
  <si>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</si>
  <si>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</si>
  <si>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</si>
  <si>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</si>
  <si>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</si>
  <si>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</si>
  <si>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</si>
  <si>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</si>
  <si>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</si>
  <si>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</si>
  <si>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</si>
  <si>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</si>
  <si>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</si>
  <si>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</si>
  <si>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</si>
  <si>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</si>
  <si>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</si>
  <si>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</si>
  <si>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</si>
  <si>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</si>
  <si>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</si>
  <si>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</si>
  <si>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</si>
  <si>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</si>
  <si>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</si>
  <si>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</si>
  <si>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</si>
  <si>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</si>
  <si>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</si>
  <si>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</si>
  <si>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</si>
  <si>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</si>
  <si>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</si>
  <si>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</si>
  <si>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</si>
  <si>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</si>
  <si>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</si>
  <si>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</si>
  <si>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</si>
  <si>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</si>
  <si>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</si>
  <si>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</si>
  <si>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</si>
  <si>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</si>
  <si>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</si>
  <si>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</si>
  <si>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</si>
  <si>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</si>
  <si>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</si>
  <si>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</si>
  <si>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</si>
  <si>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</si>
  <si>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</si>
  <si>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</si>
  <si>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</si>
  <si>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</si>
  <si>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</si>
  <si>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</si>
  <si>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</si>
  <si>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</si>
  <si>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</si>
  <si>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</si>
  <si>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</si>
  <si>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</si>
  <si>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</si>
  <si>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</si>
  <si>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</si>
  <si>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</si>
  <si>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</si>
  <si>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</si>
  <si>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</si>
  <si>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</si>
  <si>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</si>
  <si>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</si>
  <si>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</si>
  <si>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</si>
  <si>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</si>
  <si>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</si>
  <si>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</si>
  <si>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</si>
  <si>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</si>
  <si>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</si>
  <si>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</si>
  <si>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</si>
  <si>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</si>
  <si>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</si>
  <si>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</si>
  <si>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</si>
  <si>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</si>
  <si>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</si>
  <si>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</si>
  <si>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</si>
  <si>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</si>
  <si>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</si>
  <si>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</si>
  <si>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</si>
  <si>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</si>
  <si>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</si>
  <si>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</si>
  <si>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</si>
  <si>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</si>
  <si>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</si>
  <si>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</si>
  <si>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</si>
  <si>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</si>
  <si>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</si>
  <si>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</si>
  <si>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</si>
  <si>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</si>
  <si>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</si>
  <si>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</si>
  <si>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</si>
  <si>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</si>
  <si>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</si>
  <si>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</si>
  <si>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</si>
  <si>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</si>
  <si>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</si>
  <si>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</si>
  <si>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</si>
  <si>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</si>
  <si>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</si>
  <si>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</si>
  <si>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</si>
  <si>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</si>
  <si>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</si>
  <si>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</si>
  <si>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</si>
  <si>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</si>
  <si>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</si>
  <si>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</si>
  <si>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</si>
  <si>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</si>
  <si>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</si>
  <si>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</si>
  <si>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</si>
  <si>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</si>
  <si>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</si>
  <si>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</si>
  <si>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</si>
  <si>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</si>
  <si>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</si>
  <si>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</si>
  <si>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</si>
  <si>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</si>
  <si>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</si>
  <si>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</si>
  <si>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</si>
  <si>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</si>
  <si>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</si>
  <si>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</si>
  <si>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</si>
  <si>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</si>
  <si>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</si>
  <si>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</si>
  <si>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</si>
  <si>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</si>
  <si>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</si>
  <si>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</si>
  <si>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</si>
  <si>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</si>
  <si>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</si>
  <si>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</si>
  <si>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</si>
  <si>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</si>
  <si>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</si>
  <si>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</si>
  <si>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</si>
  <si>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</si>
  <si>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</si>
  <si>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</si>
  <si>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</si>
  <si>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</si>
  <si>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</si>
  <si>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</si>
  <si>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</si>
  <si>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</si>
  <si>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</si>
  <si>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</si>
  <si>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</si>
  <si>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</si>
  <si>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</si>
  <si>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</si>
  <si>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</si>
  <si>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</si>
  <si>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</si>
  <si>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</si>
  <si>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</si>
  <si>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</si>
  <si>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</si>
  <si>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</si>
  <si>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</si>
  <si>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</si>
  <si>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</si>
  <si>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</si>
  <si>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</si>
  <si>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</si>
  <si>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</si>
  <si>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</si>
  <si>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</si>
  <si>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</si>
  <si>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</si>
  <si>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</si>
  <si>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</si>
  <si>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</si>
  <si>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</si>
  <si>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</si>
  <si>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</si>
  <si>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</si>
  <si>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</si>
  <si>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</si>
  <si>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</si>
  <si>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</si>
  <si>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</si>
  <si>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</si>
  <si>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</si>
  <si>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</si>
  <si>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</si>
  <si>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</si>
  <si>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</si>
  <si>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</si>
  <si>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</si>
  <si>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</si>
  <si>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</si>
  <si>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</si>
  <si>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</si>
  <si>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</si>
  <si>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</si>
  <si>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</si>
  <si>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</si>
  <si>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</si>
  <si>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</si>
  <si>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</si>
  <si>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</si>
  <si>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</si>
  <si>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</si>
  <si>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</si>
  <si>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</si>
  <si>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</si>
  <si>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</si>
  <si>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</si>
  <si>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</si>
  <si>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</si>
  <si>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</si>
  <si>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</si>
  <si>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</si>
  <si>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</si>
  <si>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</si>
  <si>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</si>
  <si>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</si>
  <si>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</si>
  <si>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</si>
  <si>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</si>
  <si>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</si>
  <si>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</si>
  <si>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</si>
  <si>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</si>
  <si>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</si>
  <si>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</si>
  <si>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</si>
  <si>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</si>
  <si>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</si>
  <si>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</si>
  <si>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</si>
  <si>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</si>
  <si>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</si>
  <si>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</si>
  <si>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</si>
  <si>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</si>
  <si>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</si>
  <si>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</si>
  <si>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</si>
  <si>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</si>
  <si>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</si>
  <si>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</si>
  <si>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</si>
  <si>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</si>
  <si>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</si>
  <si>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</si>
  <si>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</si>
  <si>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</si>
  <si>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</si>
  <si>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</si>
  <si>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</si>
  <si>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</si>
  <si>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</si>
  <si>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</si>
  <si>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</si>
  <si>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</si>
  <si>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</si>
  <si>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</si>
  <si>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</si>
  <si>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</si>
  <si>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</si>
  <si>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</si>
  <si>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</si>
  <si>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</si>
  <si>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</si>
  <si>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</si>
  <si>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</si>
  <si>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</si>
  <si>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</si>
  <si>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</si>
  <si>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</si>
  <si>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</si>
  <si>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</si>
  <si>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</si>
  <si>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</si>
  <si>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</si>
  <si>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</si>
  <si>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</si>
  <si>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</si>
  <si>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</si>
  <si>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</si>
  <si>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</si>
  <si>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</si>
  <si>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</si>
  <si>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</si>
  <si>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</si>
  <si>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</si>
  <si>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</si>
  <si>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</si>
  <si>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</si>
  <si>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</si>
  <si>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</si>
  <si>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</si>
  <si>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</si>
  <si>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</si>
  <si>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</si>
  <si>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</si>
  <si>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</si>
  <si>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</si>
  <si>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</si>
  <si>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</si>
  <si>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</si>
  <si>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</si>
  <si>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</si>
  <si>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</si>
  <si>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</si>
  <si>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</si>
  <si>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</si>
  <si>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</si>
  <si>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</si>
  <si>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</si>
  <si>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</si>
  <si>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</si>
  <si>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</si>
  <si>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</si>
  <si>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</si>
  <si>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</si>
  <si>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</si>
  <si>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</si>
  <si>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</si>
  <si>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</si>
  <si>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</si>
  <si>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</si>
  <si>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</si>
  <si>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</si>
  <si>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</si>
  <si>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</si>
  <si>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</si>
  <si>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</si>
  <si>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</si>
  <si>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</si>
  <si>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</si>
  <si>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</si>
  <si>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</si>
  <si>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</si>
  <si>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</si>
  <si>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</si>
  <si>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</si>
  <si>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</si>
  <si>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</si>
  <si>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</si>
  <si>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</si>
  <si>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</si>
  <si>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</si>
  <si>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</si>
  <si>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</si>
  <si>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</si>
  <si>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</si>
  <si>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</si>
  <si>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</si>
  <si>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</si>
  <si>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</si>
  <si>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</si>
  <si>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</si>
  <si>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</si>
  <si>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</si>
  <si>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</si>
  <si>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</si>
  <si>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</si>
  <si>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</si>
  <si>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</si>
  <si>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</si>
  <si>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</si>
  <si>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</si>
  <si>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</si>
  <si>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</si>
  <si>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</si>
  <si>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</si>
  <si>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</si>
  <si>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</si>
  <si>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</si>
  <si>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</si>
  <si>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</si>
  <si>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</si>
  <si>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</si>
  <si>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</si>
  <si>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</si>
  <si>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</si>
  <si>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</si>
  <si>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</si>
  <si>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</si>
  <si>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</si>
  <si>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</si>
  <si>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</si>
  <si>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</si>
  <si>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</si>
  <si>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</si>
  <si>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</si>
  <si>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</si>
  <si>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</si>
  <si>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</si>
  <si>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</si>
  <si>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</si>
  <si>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</si>
  <si>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</si>
  <si>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</si>
  <si>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</si>
  <si>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</si>
  <si>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</si>
  <si>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</si>
  <si>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</si>
  <si>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</si>
  <si>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</si>
  <si>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</si>
  <si>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</si>
  <si>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</si>
  <si>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</si>
  <si>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</si>
  <si>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</si>
  <si>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</si>
  <si>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</si>
  <si>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</si>
  <si>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</si>
  <si>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</si>
  <si>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</si>
  <si>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</si>
  <si>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</si>
  <si>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</si>
  <si>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</si>
  <si>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</si>
  <si>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</si>
  <si>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</si>
  <si>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</si>
  <si>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</si>
  <si>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</si>
  <si>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</si>
  <si>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</si>
  <si>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</si>
  <si>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</si>
  <si>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</si>
  <si>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</si>
  <si>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</si>
  <si>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</si>
  <si>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</si>
  <si>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</si>
  <si>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</si>
  <si>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</si>
  <si>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</si>
  <si>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</si>
  <si>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</si>
  <si>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</si>
  <si>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</si>
  <si>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</si>
  <si>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</si>
  <si>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</si>
  <si>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</si>
  <si>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</si>
  <si>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</si>
  <si>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</si>
  <si>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</si>
  <si>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</si>
  <si>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</si>
  <si>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</si>
  <si>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</si>
  <si>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</si>
  <si>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</si>
  <si>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</si>
  <si>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</si>
  <si>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</si>
  <si>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</si>
  <si>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</si>
  <si>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</si>
  <si>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</si>
  <si>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</si>
  <si>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</si>
  <si>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</si>
  <si>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</si>
  <si>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</si>
  <si>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</si>
  <si>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</si>
  <si>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</si>
  <si>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</si>
  <si>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</si>
  <si>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</si>
  <si>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</si>
  <si>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</si>
  <si>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</si>
  <si>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</si>
  <si>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</si>
  <si>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</si>
  <si>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</si>
  <si>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</si>
  <si>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</si>
  <si>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</si>
  <si>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</si>
  <si>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</si>
  <si>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</si>
  <si>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</si>
  <si>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</si>
  <si>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</si>
  <si>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</si>
  <si>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</si>
  <si>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</si>
  <si>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</si>
  <si>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</si>
  <si>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</si>
  <si>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</si>
  <si>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</si>
  <si>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</si>
  <si>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</si>
  <si>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</si>
  <si>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</si>
  <si>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</si>
  <si>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</si>
  <si>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</si>
  <si>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</si>
  <si>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</si>
  <si>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</si>
  <si>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</si>
  <si>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</si>
  <si>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</si>
  <si>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</si>
  <si>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</si>
  <si>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</si>
  <si>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</si>
  <si>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</si>
  <si>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</si>
  <si>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</si>
  <si>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</si>
  <si>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</si>
  <si>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</si>
  <si>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</si>
  <si>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</si>
  <si>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</si>
  <si>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</si>
  <si>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</si>
  <si>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</si>
  <si>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</si>
  <si>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</si>
  <si>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</si>
  <si>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</si>
  <si>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</si>
  <si>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</si>
  <si>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</si>
  <si>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</si>
  <si>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</si>
  <si>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</si>
  <si>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</si>
  <si>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</si>
  <si>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</si>
  <si>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</si>
  <si>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</si>
  <si>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</si>
  <si>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</si>
  <si>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</si>
  <si>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</si>
  <si>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</si>
  <si>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</si>
  <si>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</si>
  <si>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</si>
  <si>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</si>
  <si>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</si>
  <si>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</si>
  <si>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</si>
  <si>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</si>
  <si>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</si>
  <si>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</si>
  <si>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</si>
  <si>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</si>
  <si>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</si>
  <si>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</si>
  <si>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</si>
  <si>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</si>
  <si>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</si>
  <si>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</si>
  <si>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</si>
  <si>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</si>
  <si>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</si>
  <si>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</si>
  <si>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</si>
  <si>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</si>
  <si>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</si>
  <si>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</si>
  <si>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</si>
  <si>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</si>
  <si>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</si>
  <si>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</si>
  <si>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</si>
  <si>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</si>
  <si>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</si>
  <si>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</si>
  <si>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</si>
  <si>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</si>
  <si>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</si>
  <si>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</si>
  <si>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</si>
  <si>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</si>
  <si>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</si>
  <si>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</si>
  <si>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</si>
  <si>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</si>
  <si>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</si>
  <si>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</si>
  <si>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</si>
  <si>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</si>
  <si>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</si>
  <si>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</si>
  <si>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</si>
  <si>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</si>
  <si>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</si>
  <si>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</si>
  <si>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</si>
  <si>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</si>
  <si>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</si>
  <si>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</si>
  <si>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</si>
  <si>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</si>
  <si>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</si>
  <si>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</si>
  <si>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</si>
  <si>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</si>
  <si>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</si>
  <si>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</si>
  <si>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</si>
  <si>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</si>
  <si>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</si>
  <si>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</si>
  <si>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</si>
  <si>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</si>
  <si>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</si>
  <si>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</si>
  <si>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</si>
  <si>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</si>
  <si>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</si>
  <si>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</si>
  <si>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</si>
  <si>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</si>
  <si>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</si>
  <si>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</si>
  <si>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</si>
  <si>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</si>
  <si>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</si>
  <si>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</si>
  <si>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</si>
  <si>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</si>
  <si>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</si>
  <si>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</si>
  <si>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</si>
  <si>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</si>
  <si>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</si>
  <si>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</si>
  <si>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</si>
  <si>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</si>
  <si>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</si>
  <si>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</si>
  <si>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</si>
  <si>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</si>
  <si>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</si>
  <si>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</si>
  <si>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</si>
  <si>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</si>
  <si>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</si>
  <si>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</si>
  <si>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</si>
  <si>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</si>
  <si>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</si>
  <si>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</si>
  <si>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</si>
  <si>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</si>
  <si>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</si>
  <si>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</si>
  <si>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</si>
  <si>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</si>
  <si>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</si>
  <si>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</si>
  <si>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</si>
  <si>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</si>
  <si>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</si>
  <si>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</si>
  <si>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</si>
  <si>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</si>
  <si>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</si>
  <si>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</si>
  <si>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</si>
  <si>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</si>
  <si>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</si>
  <si>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</si>
  <si>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</si>
  <si>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</si>
  <si>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</si>
  <si>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</si>
  <si>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</si>
  <si>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</si>
  <si>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</si>
  <si>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</si>
  <si>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</si>
  <si>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</si>
  <si>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</si>
  <si>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</si>
  <si>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</si>
  <si>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</si>
  <si>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</si>
  <si>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</si>
  <si>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</si>
  <si>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</si>
  <si>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</si>
  <si>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</si>
  <si>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</si>
  <si>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</si>
  <si>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</si>
  <si>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</si>
  <si>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</si>
  <si>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</si>
  <si>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</si>
  <si>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</si>
  <si>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</si>
  <si>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</si>
  <si>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</si>
  <si>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</si>
  <si>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</si>
  <si>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</si>
  <si>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</si>
  <si>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</si>
  <si>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</si>
  <si>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</si>
  <si>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</si>
  <si>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</si>
  <si>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</si>
  <si>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</si>
  <si>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</si>
  <si>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</si>
  <si>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</si>
  <si>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</si>
  <si>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</si>
  <si>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</si>
  <si>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</si>
  <si>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</si>
  <si>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</si>
  <si>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</si>
  <si>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</si>
  <si>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</si>
  <si>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</si>
  <si>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</si>
  <si>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</si>
  <si>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</si>
  <si>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</si>
  <si>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</si>
  <si>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</si>
  <si>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</si>
  <si>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</si>
  <si>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</si>
  <si>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</si>
  <si>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</si>
  <si>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</si>
  <si>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</si>
  <si>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</si>
  <si>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</si>
  <si>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</si>
  <si>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</si>
  <si>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</si>
  <si>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</si>
  <si>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</si>
  <si>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</si>
  <si>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</si>
  <si>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</si>
  <si>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</si>
  <si>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</si>
  <si>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</si>
  <si>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</si>
  <si>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</si>
  <si>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</si>
  <si>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</si>
  <si>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</si>
  <si>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</si>
  <si>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</si>
  <si>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</si>
  <si>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</si>
  <si>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</si>
  <si>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</si>
  <si>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</si>
  <si>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</si>
  <si>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</si>
  <si>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</si>
  <si>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</si>
  <si>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</si>
  <si>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</si>
  <si>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</si>
  <si>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</si>
  <si>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</si>
  <si>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</si>
  <si>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</si>
  <si>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</si>
  <si>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</si>
  <si>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</si>
  <si>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</si>
  <si>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</si>
  <si>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</si>
  <si>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</si>
  <si>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</si>
  <si>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</si>
  <si>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</si>
  <si>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</si>
  <si>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</si>
  <si>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</si>
  <si>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</si>
  <si>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</si>
  <si>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</si>
  <si>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</si>
  <si>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</si>
  <si>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</si>
  <si>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</si>
  <si>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</si>
  <si>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</si>
  <si>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</si>
  <si>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</si>
  <si>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</si>
  <si>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</si>
  <si>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</si>
  <si>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</si>
  <si>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</si>
  <si>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</si>
  <si>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</si>
  <si>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</si>
  <si>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</si>
  <si>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</si>
  <si>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</si>
  <si>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</si>
  <si>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</si>
  <si>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</si>
  <si>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</si>
  <si>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</si>
  <si>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</si>
  <si>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</si>
  <si>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</si>
  <si>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</si>
  <si>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</si>
  <si>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</si>
  <si>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</si>
  <si>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</si>
  <si>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</si>
  <si>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</si>
  <si>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</si>
  <si>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</si>
  <si>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</si>
  <si>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</si>
  <si>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</si>
  <si>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</si>
  <si>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</si>
  <si>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</si>
  <si>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</si>
  <si>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</si>
  <si>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</si>
  <si>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</si>
  <si>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</si>
  <si>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</si>
  <si>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</si>
  <si>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</si>
  <si>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</si>
  <si>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</si>
  <si>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</si>
  <si>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</si>
  <si>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</si>
  <si>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</si>
  <si>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</si>
  <si>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</si>
  <si>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</si>
  <si>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</si>
  <si>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</si>
  <si>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</si>
  <si>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</si>
  <si>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</si>
  <si>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</si>
  <si>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</si>
  <si>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</si>
  <si>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</si>
  <si>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</si>
  <si>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</si>
  <si>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</si>
  <si>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</si>
  <si>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</si>
  <si>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</si>
  <si>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</si>
  <si>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</si>
  <si>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</si>
  <si>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</si>
  <si>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</si>
  <si>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</si>
  <si>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</si>
  <si>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</si>
  <si>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</si>
  <si>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</si>
  <si>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</si>
  <si>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</si>
  <si>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</si>
  <si>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</si>
  <si>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</si>
  <si>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</si>
  <si>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</si>
  <si>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</si>
  <si>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</si>
  <si>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</si>
  <si>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</si>
  <si>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</si>
  <si>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</si>
  <si>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</si>
  <si>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</si>
  <si>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</si>
  <si>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</si>
  <si>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</si>
  <si>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</si>
  <si>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</si>
  <si>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</si>
  <si>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</si>
  <si>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</si>
  <si>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</si>
  <si>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</si>
  <si>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</si>
  <si>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</si>
  <si>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</si>
  <si>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</si>
  <si>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</si>
  <si>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</si>
  <si>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</si>
  <si>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</si>
  <si>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</si>
  <si>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</si>
  <si>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</si>
  <si>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</si>
  <si>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</si>
  <si>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</si>
  <si>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</si>
  <si>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</si>
  <si>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</si>
  <si>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</si>
  <si>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</si>
  <si>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</si>
  <si>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</si>
  <si>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</si>
  <si>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</si>
  <si>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</si>
  <si>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</si>
  <si>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</si>
  <si>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</si>
  <si>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</si>
  <si>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</si>
  <si>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</si>
  <si>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</si>
  <si>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</si>
  <si>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</si>
  <si>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</si>
  <si>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</si>
  <si>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</si>
  <si>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</si>
  <si>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</si>
  <si>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</si>
  <si>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</si>
  <si>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</si>
  <si>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</si>
  <si>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</si>
  <si>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</si>
  <si>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</si>
  <si>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</si>
  <si>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</si>
  <si>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</si>
  <si>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</si>
  <si>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</si>
  <si>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</si>
  <si>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</si>
  <si>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</si>
  <si>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</si>
  <si>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</si>
  <si>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</si>
  <si>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</si>
  <si>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</si>
  <si>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</si>
  <si>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</si>
  <si>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</si>
  <si>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</si>
  <si>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</si>
  <si>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</si>
  <si>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</si>
  <si>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</si>
  <si>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</si>
  <si>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</si>
  <si>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</si>
  <si>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</si>
  <si>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</si>
  <si>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</si>
  <si>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</si>
  <si>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</si>
  <si>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</si>
  <si>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</si>
  <si>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</si>
  <si>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</si>
  <si>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</si>
  <si>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</si>
  <si>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</si>
  <si>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</si>
  <si>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</si>
  <si>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</si>
  <si>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</si>
  <si>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</si>
  <si>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</si>
  <si>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</si>
  <si>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</si>
  <si>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</si>
  <si>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</si>
  <si>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</si>
  <si>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</si>
  <si>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</si>
  <si>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</si>
  <si>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</si>
  <si>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</si>
  <si>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</si>
  <si>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</si>
  <si>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</si>
  <si>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</si>
  <si>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</si>
  <si>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</si>
  <si>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</si>
  <si>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</si>
  <si>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</si>
  <si>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</si>
  <si>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</si>
  <si>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</si>
  <si>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</si>
  <si>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</si>
  <si>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</si>
  <si>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</si>
  <si>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</si>
  <si>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</si>
  <si>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</si>
  <si>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</si>
  <si>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</si>
  <si>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</si>
  <si>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</si>
  <si>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</si>
  <si>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</si>
  <si>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</si>
  <si>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</si>
  <si>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</si>
  <si>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</si>
  <si>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</si>
  <si>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</si>
  <si>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</si>
  <si>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</si>
  <si>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</si>
  <si>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</si>
  <si>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</si>
  <si>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</si>
  <si>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</si>
  <si>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</si>
  <si>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</si>
  <si>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</si>
  <si>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</si>
  <si>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</si>
  <si>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</si>
  <si>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</si>
  <si>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</si>
  <si>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</si>
  <si>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</si>
  <si>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</si>
  <si>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</si>
  <si>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</si>
  <si>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</si>
  <si>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</si>
  <si>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</si>
  <si>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</si>
  <si>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</si>
  <si>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</si>
  <si>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</si>
  <si>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</si>
  <si>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</si>
  <si>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</si>
  <si>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</si>
  <si>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</si>
  <si>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</si>
  <si>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</si>
  <si>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</si>
  <si>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</si>
  <si>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</si>
  <si>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</si>
  <si>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</si>
  <si>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</si>
  <si>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</si>
  <si>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</si>
  <si>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</si>
  <si>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</si>
  <si>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</si>
  <si>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</si>
  <si>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</si>
  <si>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</si>
  <si>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</si>
  <si>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</si>
  <si>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</si>
  <si>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</si>
  <si>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</si>
  <si>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</si>
  <si>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</si>
  <si>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</si>
  <si>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</si>
  <si>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</si>
  <si>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</si>
  <si>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</si>
  <si>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</si>
  <si>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</si>
  <si>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</si>
  <si>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</si>
  <si>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</si>
  <si>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</si>
  <si>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</si>
  <si>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</si>
  <si>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</si>
  <si>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</si>
  <si>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</si>
  <si>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</si>
  <si>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</si>
  <si>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</si>
  <si>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</si>
  <si>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</si>
  <si>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</si>
  <si>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</si>
  <si>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</si>
  <si>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</si>
  <si>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</si>
  <si>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</si>
  <si>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</si>
  <si>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</si>
  <si>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</si>
  <si>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</si>
  <si>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</si>
  <si>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</si>
  <si>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</si>
  <si>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</si>
  <si>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</si>
  <si>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</si>
  <si>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</si>
  <si>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</si>
  <si>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</si>
  <si>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</si>
  <si>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</si>
  <si>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</si>
  <si>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</si>
  <si>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</si>
  <si>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</si>
  <si>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</si>
  <si>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</si>
  <si>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</si>
  <si>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</si>
  <si>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</si>
  <si>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</si>
  <si>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</si>
  <si>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</si>
  <si>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</si>
  <si>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</si>
  <si>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</si>
  <si>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</si>
  <si>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</si>
  <si>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</si>
  <si>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</si>
  <si>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</si>
  <si>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</si>
  <si>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</si>
  <si>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</si>
  <si>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</si>
  <si>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</si>
  <si>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</si>
  <si>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</si>
  <si>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</si>
  <si>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</si>
  <si>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</si>
  <si>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</si>
  <si>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</si>
  <si>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</si>
  <si>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</si>
  <si>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</si>
  <si>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</si>
  <si>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</si>
  <si>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</si>
  <si>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</si>
  <si>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</si>
  <si>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</si>
  <si>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</si>
  <si>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</si>
  <si>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</si>
  <si>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</si>
  <si>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</si>
  <si>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</si>
  <si>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</si>
  <si>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</si>
  <si>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</si>
  <si>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</si>
  <si>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</si>
  <si>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</si>
  <si>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</si>
  <si>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</si>
  <si>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</si>
  <si>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</si>
  <si>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</si>
  <si>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</si>
  <si>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</si>
  <si>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</si>
  <si>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</si>
  <si>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</si>
  <si>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</si>
  <si>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</si>
  <si>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</si>
  <si>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</si>
  <si>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</si>
  <si>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</si>
  <si>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</si>
  <si>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</si>
  <si>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</si>
  <si>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</si>
  <si>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</si>
  <si>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</si>
  <si>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</si>
  <si>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</si>
  <si>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</si>
  <si>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</si>
  <si>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</si>
  <si>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</si>
  <si>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</si>
  <si>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</si>
  <si>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</si>
  <si>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</si>
  <si>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</si>
  <si>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</si>
  <si>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</si>
  <si>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</si>
  <si>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</si>
  <si>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</si>
  <si>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</si>
  <si>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</si>
  <si>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</si>
  <si>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</si>
  <si>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</si>
  <si>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</si>
  <si>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</si>
  <si>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</si>
  <si>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</si>
  <si>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</si>
  <si>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</si>
  <si>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</si>
  <si>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</si>
  <si>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</si>
  <si>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</si>
  <si>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</si>
  <si>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</si>
  <si>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</si>
  <si>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</si>
  <si>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</si>
  <si>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</si>
  <si>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</si>
  <si>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</si>
  <si>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</si>
  <si>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</si>
  <si>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</si>
  <si>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</si>
  <si>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</si>
  <si>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</si>
  <si>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</si>
  <si>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</si>
  <si>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</si>
  <si>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</si>
  <si>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</si>
  <si>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</si>
  <si>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</si>
  <si>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</si>
  <si>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</si>
  <si>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</si>
  <si>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</si>
  <si>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</si>
  <si>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</si>
  <si>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</si>
  <si>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</si>
  <si>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</si>
  <si>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</si>
  <si>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</si>
  <si>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</si>
  <si>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</si>
  <si>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</si>
  <si>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</si>
  <si>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</si>
  <si>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</si>
  <si>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</si>
  <si>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</si>
  <si>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</si>
  <si>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</si>
  <si>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</si>
  <si>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</si>
  <si>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</si>
  <si>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</si>
  <si>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</si>
  <si>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</si>
  <si>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</si>
  <si>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</si>
  <si>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</si>
  <si>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</si>
  <si>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</si>
  <si>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</si>
  <si>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</si>
  <si>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</si>
  <si>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</si>
  <si>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</si>
  <si>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</si>
  <si>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</si>
  <si>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</si>
  <si>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</si>
  <si>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</si>
  <si>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</si>
  <si>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</si>
  <si>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</si>
  <si>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</si>
  <si>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</si>
  <si>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</si>
  <si>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</si>
  <si>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</si>
  <si>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</si>
  <si>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</si>
  <si>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</si>
  <si>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</si>
  <si>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</si>
  <si>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</si>
  <si>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</si>
  <si>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</si>
  <si>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</si>
  <si>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</si>
  <si>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</si>
  <si>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</si>
  <si>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</si>
  <si>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</si>
  <si>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</si>
  <si>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</si>
  <si>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</si>
  <si>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</si>
  <si>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</si>
  <si>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</si>
  <si>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</si>
  <si>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</si>
  <si>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</si>
  <si>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</si>
  <si>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</si>
  <si>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</si>
  <si>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</si>
  <si>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</si>
  <si>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</si>
  <si>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</si>
  <si>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</si>
  <si>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</si>
  <si>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</si>
  <si>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</si>
  <si>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</si>
  <si>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</si>
  <si>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</si>
  <si>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</si>
  <si>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</si>
  <si>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</si>
  <si>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</si>
  <si>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</si>
  <si>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</si>
  <si>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</si>
  <si>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</si>
  <si>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</si>
  <si>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</si>
  <si>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</si>
  <si>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</si>
  <si>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</si>
  <si>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</si>
  <si>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</si>
  <si>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</si>
  <si>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</si>
  <si>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</si>
  <si>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</si>
  <si>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</si>
  <si>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</si>
  <si>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</si>
  <si>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</si>
  <si>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</si>
  <si>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</si>
  <si>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</si>
  <si>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</si>
  <si>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</si>
  <si>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</si>
  <si>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</si>
  <si>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</si>
  <si>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</si>
  <si>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</si>
  <si>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</si>
  <si>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</si>
  <si>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</si>
  <si>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</si>
  <si>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</si>
  <si>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</si>
  <si>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</si>
  <si>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</si>
  <si>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</si>
  <si>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</si>
  <si>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</si>
  <si>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</si>
  <si>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</si>
  <si>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</si>
  <si>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</si>
  <si>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</si>
  <si>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</si>
  <si>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</si>
  <si>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</si>
  <si>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</si>
  <si>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</si>
  <si>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</si>
  <si>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</si>
  <si>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</si>
  <si>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</si>
  <si>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</si>
  <si>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</si>
  <si>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</si>
  <si>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</si>
  <si>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</si>
  <si>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</si>
  <si>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</si>
  <si>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</si>
  <si>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</si>
  <si>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</si>
  <si>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</si>
  <si>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</si>
  <si>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</si>
  <si>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</si>
  <si>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</si>
  <si>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</si>
  <si>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</si>
  <si>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</si>
  <si>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</si>
  <si>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</si>
  <si>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</si>
  <si>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</si>
  <si>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</si>
  <si>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</si>
  <si>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</si>
  <si>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</si>
  <si>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</si>
  <si>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</si>
  <si>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</si>
  <si>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</si>
  <si>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</si>
  <si>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</si>
  <si>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</si>
  <si>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</si>
  <si>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</si>
  <si>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</si>
  <si>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</si>
  <si>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</si>
  <si>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</si>
  <si>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</si>
  <si>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</si>
  <si>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</si>
  <si>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</si>
  <si>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</si>
  <si>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</si>
  <si>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</si>
  <si>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</si>
  <si>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</si>
  <si>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</si>
  <si>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</si>
  <si>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</si>
  <si>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</si>
  <si>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</si>
  <si>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</si>
  <si>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</si>
  <si>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</si>
  <si>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</si>
  <si>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</si>
  <si>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</si>
  <si>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</si>
  <si>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</si>
  <si>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</si>
  <si>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</si>
  <si>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</si>
  <si>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</si>
  <si>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</si>
  <si>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</si>
  <si>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</si>
  <si>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</si>
  <si>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</si>
  <si>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</si>
  <si>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</si>
  <si>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</si>
  <si>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</si>
  <si>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</si>
  <si>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</si>
  <si>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</si>
  <si>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</si>
  <si>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</si>
  <si>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</si>
  <si>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</si>
  <si>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</si>
  <si>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</si>
  <si>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</si>
  <si>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</si>
  <si>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</si>
  <si>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</si>
  <si>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</si>
  <si>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</si>
  <si>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</si>
  <si>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</si>
  <si>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</si>
  <si>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</si>
  <si>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</si>
  <si>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</si>
  <si>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</si>
  <si>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</si>
  <si>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</si>
  <si>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</si>
  <si>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</si>
  <si>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</si>
  <si>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</si>
  <si>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</si>
  <si>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</si>
  <si>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</si>
  <si>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</si>
  <si>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</si>
  <si>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</si>
  <si>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</si>
  <si>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</si>
  <si>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</si>
  <si>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</si>
  <si>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</si>
  <si>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</si>
  <si>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</si>
  <si>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</si>
  <si>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</si>
  <si>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</si>
  <si>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</si>
  <si>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</si>
  <si>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</si>
  <si>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</si>
  <si>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</si>
  <si>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</si>
  <si>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</si>
  <si>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</si>
  <si>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</si>
  <si>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</si>
  <si>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</si>
  <si>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</si>
  <si>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</si>
  <si>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</si>
  <si>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</si>
  <si>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</si>
  <si>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</si>
  <si>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</si>
  <si>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</si>
  <si>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</si>
  <si>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</si>
  <si>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</si>
  <si>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</si>
  <si>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</si>
  <si>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</si>
  <si>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</si>
  <si>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</si>
  <si>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</si>
  <si>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</si>
  <si>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</si>
  <si>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</si>
  <si>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</si>
  <si>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</si>
  <si>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</si>
  <si>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</si>
  <si>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</si>
  <si>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</si>
  <si>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</si>
  <si>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</si>
  <si>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</si>
  <si>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</si>
  <si>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</si>
  <si>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</si>
  <si>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</si>
  <si>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</si>
  <si>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</si>
  <si>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</si>
  <si>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</si>
  <si>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</si>
  <si>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</si>
  <si>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</si>
  <si>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</si>
  <si>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</si>
  <si>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</si>
  <si>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</si>
  <si>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</si>
  <si>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</si>
  <si>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</si>
  <si>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</si>
  <si>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</si>
  <si>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</si>
  <si>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</si>
  <si>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</si>
  <si>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</si>
  <si>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</si>
  <si>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</si>
  <si>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</si>
  <si>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</si>
  <si>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</si>
  <si>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</si>
  <si>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</si>
  <si>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</si>
  <si>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</si>
  <si>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</si>
  <si>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</si>
  <si>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</si>
  <si>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</si>
  <si>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</si>
  <si>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</si>
  <si>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</si>
  <si>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</si>
  <si>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</si>
  <si>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</si>
  <si>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</si>
  <si>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</si>
  <si>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</si>
  <si>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</si>
  <si>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</si>
  <si>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</si>
  <si>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</si>
  <si>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</si>
  <si>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</si>
  <si>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</si>
  <si>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</si>
  <si>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</si>
  <si>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</si>
  <si>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</si>
  <si>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</si>
  <si>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</si>
  <si>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</si>
  <si>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</si>
  <si>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</si>
  <si>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</si>
  <si>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</si>
  <si>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</si>
  <si>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</si>
  <si>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</si>
  <si>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</si>
  <si>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</si>
  <si>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</si>
  <si>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</si>
  <si>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</si>
  <si>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</si>
  <si>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</si>
  <si>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</si>
  <si>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</si>
  <si>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</si>
  <si>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</si>
  <si>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</si>
  <si>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</si>
  <si>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</si>
  <si>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</si>
  <si>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</si>
  <si>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</si>
  <si>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</si>
  <si>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</si>
  <si>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</si>
  <si>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</si>
  <si>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</si>
  <si>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</si>
  <si>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</si>
  <si>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</si>
  <si>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</si>
  <si>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</si>
  <si>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</si>
  <si>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</si>
  <si>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</si>
  <si>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</si>
  <si>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</si>
  <si>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</si>
  <si>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</si>
  <si>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</si>
  <si>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</si>
  <si>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</si>
  <si>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</si>
  <si>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</si>
  <si>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</si>
  <si>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</si>
  <si>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</si>
  <si>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</si>
  <si>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</si>
  <si>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</si>
  <si>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</si>
  <si>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</si>
  <si>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</si>
  <si>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</si>
  <si>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</si>
  <si>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</si>
  <si>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</si>
  <si>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</si>
  <si>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</si>
  <si>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</si>
  <si>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</si>
  <si>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</si>
  <si>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</si>
  <si>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</si>
  <si>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</si>
  <si>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</si>
  <si>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</si>
  <si>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</si>
  <si>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</si>
  <si>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</si>
  <si>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</si>
  <si>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</si>
  <si>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</si>
  <si>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</si>
  <si>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</si>
  <si>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</si>
  <si>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</si>
  <si>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</si>
  <si>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</si>
  <si>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</si>
  <si>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</si>
  <si>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</si>
  <si>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</si>
  <si>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</si>
  <si>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</si>
  <si>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</si>
  <si>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</si>
  <si>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</si>
  <si>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</si>
  <si>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</si>
  <si>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</si>
  <si>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</si>
  <si>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</si>
  <si>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</si>
  <si>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</si>
  <si>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</si>
  <si>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</si>
  <si>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</si>
  <si>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</si>
  <si>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</si>
  <si>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</si>
  <si>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</si>
  <si>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</si>
  <si>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</si>
  <si>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</si>
  <si>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</si>
  <si>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</si>
  <si>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</si>
  <si>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</si>
  <si>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</si>
  <si>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</si>
  <si>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</si>
  <si>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</si>
  <si>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</si>
  <si>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</si>
  <si>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</si>
  <si>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</si>
  <si>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</si>
  <si>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</si>
  <si>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</si>
  <si>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</si>
  <si>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</si>
  <si>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</si>
  <si>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</si>
  <si>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</si>
  <si>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</si>
  <si>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</si>
  <si>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</si>
  <si>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</si>
  <si>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</si>
  <si>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</si>
  <si>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</si>
  <si>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</si>
  <si>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</si>
  <si>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</si>
  <si>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</si>
  <si>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</si>
  <si>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</si>
  <si>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</si>
  <si>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</si>
  <si>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</si>
  <si>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</si>
  <si>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</si>
  <si>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</si>
  <si>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</si>
  <si>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</si>
  <si>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</si>
  <si>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</si>
  <si>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</si>
  <si>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</si>
  <si>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</si>
  <si>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</si>
  <si>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</si>
  <si>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</si>
  <si>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</si>
  <si>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</si>
  <si>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</si>
  <si>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</si>
  <si>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</si>
  <si>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</si>
  <si>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</si>
  <si>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</si>
  <si>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</si>
  <si>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</si>
  <si>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</si>
  <si>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</si>
  <si>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</si>
  <si>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</si>
  <si>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</si>
  <si>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</si>
  <si>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</si>
  <si>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</si>
  <si>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</si>
  <si>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</si>
  <si>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</si>
  <si>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</si>
  <si>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</si>
  <si>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</si>
  <si>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</si>
  <si>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</si>
  <si>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</si>
  <si>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</si>
  <si>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</si>
  <si>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</si>
  <si>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</si>
  <si>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</si>
  <si>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</si>
  <si>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</si>
  <si>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</si>
  <si>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</si>
  <si>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</si>
  <si>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</si>
  <si>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</si>
  <si>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</si>
  <si>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</si>
  <si>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</si>
  <si>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</si>
  <si>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</si>
  <si>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</si>
  <si>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</si>
  <si>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</si>
  <si>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</si>
  <si>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</si>
  <si>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</si>
  <si>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</si>
  <si>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</si>
  <si>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</si>
  <si>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</si>
  <si>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</si>
  <si>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</si>
  <si>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</si>
  <si>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</si>
  <si>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</si>
  <si>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</si>
  <si>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</si>
  <si>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</si>
  <si>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</si>
  <si>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</si>
  <si>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</si>
  <si>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</si>
  <si>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</si>
  <si>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</si>
  <si>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</si>
  <si>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</si>
  <si>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</si>
  <si>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</si>
  <si>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</si>
  <si>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</si>
  <si>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</si>
  <si>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</si>
  <si>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</si>
  <si>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</si>
  <si>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</si>
  <si>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</si>
  <si>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</si>
  <si>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</si>
  <si>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</si>
  <si>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</si>
  <si>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</si>
  <si>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</si>
  <si>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</si>
  <si>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</si>
  <si>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</si>
  <si>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</si>
  <si>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</si>
  <si>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</si>
  <si>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</si>
  <si>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</si>
  <si>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</si>
  <si>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</si>
  <si>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</si>
  <si>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</si>
  <si>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</si>
  <si>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</si>
  <si>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</si>
  <si>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</si>
  <si>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</si>
  <si>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</si>
  <si>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</si>
  <si>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</si>
  <si>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</si>
  <si>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</si>
  <si>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</si>
  <si>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</si>
  <si>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</si>
  <si>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</si>
  <si>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</si>
  <si>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</si>
  <si>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</si>
  <si>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</si>
  <si>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</si>
  <si>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</si>
  <si>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</si>
  <si>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</si>
  <si>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</si>
  <si>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</si>
  <si>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</si>
  <si>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</si>
  <si>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</si>
  <si>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</si>
  <si>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</si>
  <si>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</si>
  <si>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</si>
  <si>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</si>
  <si>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</si>
  <si>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</si>
  <si>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</si>
  <si>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</si>
  <si>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</si>
  <si>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</si>
  <si>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</si>
  <si>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</si>
  <si>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</si>
  <si>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</si>
  <si>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</si>
  <si>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</si>
  <si>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</si>
  <si>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</si>
  <si>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</si>
  <si>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</si>
  <si>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</si>
  <si>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</si>
  <si>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</si>
  <si>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</si>
  <si>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</si>
  <si>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</si>
  <si>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</si>
  <si>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</si>
  <si>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</si>
  <si>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</si>
  <si>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</si>
  <si>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</si>
  <si>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</si>
  <si>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</si>
  <si>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</si>
  <si>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</si>
  <si>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</si>
  <si>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</si>
  <si>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</si>
  <si>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</si>
  <si>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</si>
  <si>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</si>
  <si>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</si>
  <si>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</si>
  <si>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</si>
  <si>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</si>
  <si>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</si>
  <si>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</si>
  <si>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</si>
  <si>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</si>
  <si>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</si>
  <si>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</si>
  <si>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</si>
  <si>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</si>
  <si>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</si>
  <si>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</si>
  <si>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</si>
  <si>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</si>
  <si>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</si>
  <si>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</si>
  <si>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</si>
  <si>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</si>
  <si>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</si>
  <si>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</si>
  <si>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</si>
  <si>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</si>
  <si>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</si>
  <si>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</si>
  <si>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</si>
  <si>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</si>
  <si>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</si>
  <si>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</si>
  <si>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</si>
  <si>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</si>
  <si>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</si>
  <si>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</si>
  <si>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</si>
  <si>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</si>
  <si>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</si>
  <si>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</si>
  <si>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</si>
  <si>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</si>
  <si>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</si>
  <si>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</si>
  <si>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</si>
  <si>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</si>
  <si>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</si>
  <si>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</si>
  <si>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</si>
  <si>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</si>
  <si>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</si>
  <si>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</si>
  <si>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</si>
  <si>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</si>
  <si>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</si>
  <si>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</si>
  <si>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</si>
  <si>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</si>
  <si>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</si>
  <si>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</si>
  <si>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</si>
  <si>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</si>
  <si>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</si>
  <si>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</si>
  <si>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</si>
  <si>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</si>
  <si>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</si>
  <si>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</si>
  <si>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</si>
  <si>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</si>
  <si>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</si>
  <si>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</si>
  <si>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</si>
  <si>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</si>
  <si>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</si>
  <si>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</si>
  <si>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</si>
  <si>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</si>
  <si>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</si>
  <si>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</si>
  <si>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</si>
  <si>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</si>
  <si>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</si>
  <si>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</si>
  <si>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</si>
  <si>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</si>
  <si>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</si>
  <si>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</si>
  <si>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</si>
  <si>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</si>
  <si>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</si>
  <si>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</si>
  <si>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</si>
  <si>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</si>
  <si>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</si>
  <si>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</si>
  <si>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</si>
  <si>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</si>
  <si>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</si>
  <si>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</si>
  <si>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</si>
  <si>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</si>
  <si>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</si>
  <si>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</si>
  <si>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</si>
  <si>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</si>
  <si>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</si>
  <si>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</si>
  <si>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</si>
  <si>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</si>
  <si>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</si>
  <si>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</si>
  <si>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</si>
  <si>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</si>
  <si>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</si>
  <si>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</si>
  <si>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</si>
  <si>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</si>
  <si>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</si>
  <si>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</si>
  <si>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</si>
  <si>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</si>
  <si>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</si>
  <si>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</si>
  <si>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</si>
  <si>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</si>
  <si>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</si>
  <si>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</si>
  <si>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</si>
  <si>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</si>
  <si>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</si>
  <si>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</si>
  <si>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</si>
  <si>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</si>
  <si>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</si>
  <si>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</si>
  <si>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</si>
  <si>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</si>
  <si>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</si>
  <si>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</si>
  <si>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</si>
  <si>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</si>
  <si>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</si>
  <si>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</si>
  <si>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</si>
  <si>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</si>
  <si>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</si>
  <si>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</si>
  <si>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</si>
  <si>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</si>
  <si>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</si>
  <si>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</si>
  <si>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</si>
  <si>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</si>
  <si>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</si>
  <si>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</si>
  <si>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</si>
  <si>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</si>
  <si>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</si>
  <si>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</si>
  <si>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</si>
  <si>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</si>
  <si>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</si>
  <si>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</si>
  <si>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</si>
  <si>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</si>
  <si>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</si>
  <si>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</si>
  <si>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</si>
  <si>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</si>
  <si>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</si>
  <si>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</si>
  <si>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</si>
  <si>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</si>
  <si>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</si>
  <si>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</si>
  <si>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</si>
  <si>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</si>
  <si>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</si>
  <si>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</si>
  <si>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</si>
  <si>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</si>
  <si>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</si>
  <si>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</si>
  <si>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</si>
  <si>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</si>
  <si>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</si>
  <si>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</si>
  <si>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</si>
  <si>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</si>
  <si>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</si>
  <si>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</si>
  <si>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</si>
  <si>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</si>
  <si>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</si>
  <si>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</si>
  <si>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</si>
  <si>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</si>
  <si>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</si>
  <si>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</si>
  <si>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</si>
  <si>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</si>
  <si>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</si>
  <si>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</si>
  <si>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</si>
  <si>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</si>
  <si>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</si>
  <si>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</si>
  <si>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</si>
  <si>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</si>
  <si>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</si>
  <si>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</si>
  <si>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</si>
  <si>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</si>
  <si>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</si>
  <si>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</si>
  <si>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</si>
  <si>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</si>
  <si>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</si>
  <si>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</si>
  <si>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</si>
  <si>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</si>
  <si>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</si>
  <si>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</si>
  <si>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</si>
  <si>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</si>
  <si>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</si>
  <si>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</si>
  <si>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</si>
  <si>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</si>
  <si>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</si>
  <si>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</si>
  <si>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</si>
  <si>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</si>
  <si>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</si>
  <si>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</si>
  <si>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</si>
  <si>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</si>
  <si>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</si>
  <si>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</si>
  <si>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</si>
  <si>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</si>
  <si>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</si>
  <si>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</si>
  <si>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</si>
  <si>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</si>
  <si>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</si>
  <si>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</si>
  <si>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</si>
  <si>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</si>
  <si>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</si>
  <si>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</si>
  <si>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</si>
  <si>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</si>
  <si>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</si>
  <si>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</si>
  <si>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</si>
  <si>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</si>
  <si>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</si>
  <si>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</si>
  <si>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</si>
  <si>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</si>
  <si>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</si>
  <si>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</si>
  <si>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</si>
  <si>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</si>
  <si>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</si>
  <si>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</si>
  <si>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</si>
  <si>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</si>
  <si>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</si>
  <si>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</si>
  <si>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</si>
  <si>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</si>
  <si>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</si>
  <si>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</si>
  <si>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</si>
  <si>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</si>
  <si>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</si>
  <si>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</si>
  <si>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</si>
  <si>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</si>
  <si>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</si>
  <si>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</si>
  <si>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</si>
  <si>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</si>
  <si>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</si>
  <si>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</si>
  <si>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</si>
  <si>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</si>
  <si>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</si>
  <si>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</si>
  <si>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</si>
  <si>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</si>
  <si>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</si>
  <si>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</si>
  <si>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</si>
  <si>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</si>
  <si>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</si>
  <si>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</si>
  <si>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</si>
  <si>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</si>
  <si>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</si>
  <si>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</si>
  <si>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</si>
  <si>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</si>
  <si>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</si>
  <si>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</si>
  <si>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</si>
  <si>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</si>
  <si>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</si>
  <si>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</si>
  <si>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</si>
  <si>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</si>
  <si>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</si>
  <si>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</si>
  <si>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</si>
  <si>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</si>
  <si>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</si>
  <si>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</si>
  <si>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</si>
  <si>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</si>
  <si>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</si>
  <si>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</si>
  <si>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</si>
  <si>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</si>
  <si>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</si>
  <si>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</si>
  <si>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</si>
  <si>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</si>
  <si>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</si>
  <si>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</si>
  <si>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</si>
  <si>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</si>
  <si>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</si>
  <si>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</si>
  <si>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</si>
  <si>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</si>
  <si>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</si>
  <si>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</si>
  <si>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</si>
  <si>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</si>
  <si>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</si>
  <si>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</si>
  <si>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</si>
  <si>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</si>
  <si>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</si>
  <si>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</si>
  <si>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</si>
  <si>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</si>
  <si>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</si>
  <si>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</si>
  <si>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</si>
  <si>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</si>
  <si>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</si>
  <si>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</si>
  <si>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</si>
  <si>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</si>
  <si>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</si>
  <si>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</si>
  <si>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</si>
  <si>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</si>
  <si>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</si>
  <si>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</si>
  <si>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</si>
  <si>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</si>
  <si>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</si>
  <si>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</si>
  <si>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</si>
  <si>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</si>
  <si>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</si>
  <si>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</si>
  <si>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</si>
  <si>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</si>
  <si>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</si>
  <si>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</si>
  <si>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</si>
  <si>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</si>
  <si>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</si>
  <si>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</si>
  <si>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</si>
  <si>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</si>
  <si>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</si>
  <si>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</si>
  <si>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</si>
  <si>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</si>
  <si>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</si>
  <si>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</si>
  <si>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</si>
  <si>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</si>
  <si>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</si>
  <si>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</si>
  <si>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</si>
  <si>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</si>
  <si>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</si>
  <si>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</si>
  <si>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</si>
  <si>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</si>
  <si>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</si>
  <si>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</si>
  <si>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</si>
  <si>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</si>
  <si>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</si>
  <si>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</si>
  <si>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</si>
  <si>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</si>
  <si>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</si>
  <si>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</si>
  <si>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</si>
  <si>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</si>
  <si>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</si>
  <si>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</si>
  <si>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</si>
  <si>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</si>
  <si>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</si>
  <si>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</si>
  <si>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</si>
  <si>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</si>
  <si>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</si>
  <si>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</si>
  <si>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</si>
  <si>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</si>
  <si>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</si>
  <si>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</si>
  <si>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</si>
  <si>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</si>
  <si>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</si>
  <si>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</si>
  <si>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</si>
  <si>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</si>
  <si>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</si>
  <si>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</si>
  <si>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</si>
  <si>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</si>
  <si>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</si>
  <si>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</si>
  <si>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</si>
  <si>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</si>
  <si>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</si>
  <si>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</si>
  <si>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</si>
  <si>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</si>
  <si>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</si>
  <si>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</si>
  <si>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</si>
  <si>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</si>
  <si>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</si>
  <si>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</si>
  <si>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</si>
  <si>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</si>
  <si>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</si>
  <si>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</si>
  <si>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</si>
  <si>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</si>
  <si>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</si>
  <si>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</si>
  <si>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</si>
  <si>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</si>
  <si>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</si>
  <si>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</si>
  <si>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</si>
  <si>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</si>
  <si>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</si>
  <si>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</si>
  <si>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</si>
  <si>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</si>
  <si>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</si>
  <si>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</si>
  <si>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</si>
  <si>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</si>
  <si>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</si>
  <si>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</si>
  <si>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</si>
  <si>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</si>
  <si>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</si>
  <si>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</si>
  <si>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</si>
  <si>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</si>
  <si>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</si>
  <si>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</si>
  <si>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</si>
  <si>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</si>
  <si>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</si>
  <si>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</si>
  <si>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</si>
  <si>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</si>
  <si>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</si>
  <si>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</si>
  <si>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</si>
  <si>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</si>
  <si>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</si>
  <si>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</si>
  <si>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</si>
  <si>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</si>
  <si>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</si>
  <si>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</si>
  <si>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</si>
  <si>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</si>
  <si>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</si>
  <si>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</si>
  <si>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</si>
  <si>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</si>
  <si>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</si>
  <si>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</si>
  <si>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</si>
  <si>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</si>
  <si>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</si>
  <si>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</si>
  <si>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</si>
  <si>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</si>
  <si>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</si>
  <si>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</si>
  <si>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</si>
  <si>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</si>
  <si>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</si>
  <si>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</si>
  <si>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</si>
  <si>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</si>
  <si>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</si>
  <si>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</si>
  <si>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</si>
  <si>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</si>
  <si>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</si>
  <si>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</si>
  <si>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</si>
  <si>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</si>
  <si>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</si>
  <si>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</si>
  <si>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</si>
  <si>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</si>
  <si>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</si>
  <si>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</si>
  <si>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</si>
  <si>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</si>
  <si>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</si>
  <si>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</si>
  <si>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</si>
  <si>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</si>
  <si>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</si>
  <si>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</si>
  <si>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</si>
  <si>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</si>
  <si>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</si>
  <si>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</si>
  <si>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</si>
  <si>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</si>
  <si>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</si>
  <si>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</si>
  <si>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</si>
  <si>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</si>
  <si>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</si>
  <si>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</si>
  <si>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</si>
  <si>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</si>
  <si>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</si>
  <si>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</si>
  <si>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</si>
  <si>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</si>
  <si>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</si>
  <si>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</si>
  <si>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</si>
  <si>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</si>
  <si>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</si>
  <si>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</si>
  <si>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</si>
  <si>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</si>
  <si>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</si>
  <si>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</si>
  <si>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</si>
  <si>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</si>
  <si>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</si>
  <si>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</si>
  <si>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</si>
  <si>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</si>
  <si>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</si>
  <si>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</si>
  <si>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</si>
  <si>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</si>
  <si>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</si>
  <si>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</si>
  <si>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</si>
  <si>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</si>
  <si>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</si>
  <si>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</si>
  <si>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</si>
  <si>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</si>
  <si>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</si>
  <si>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</si>
  <si>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</si>
  <si>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</si>
  <si>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</si>
  <si>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</si>
  <si>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</si>
  <si>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</si>
  <si>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</si>
  <si>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</si>
  <si>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</si>
  <si>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</si>
  <si>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</si>
  <si>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</si>
  <si>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</si>
  <si>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</si>
  <si>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</si>
  <si>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</si>
  <si>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</si>
  <si>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</si>
  <si>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</si>
  <si>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</si>
  <si>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</si>
  <si>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</si>
  <si>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</si>
  <si>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</si>
  <si>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</si>
  <si>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</si>
  <si>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</si>
  <si>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</si>
  <si>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</si>
  <si>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</si>
  <si>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</si>
  <si>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</si>
  <si>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</si>
  <si>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</si>
  <si>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</si>
  <si>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</si>
  <si>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</si>
  <si>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</si>
  <si>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</si>
  <si>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</si>
  <si>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</si>
  <si>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</si>
  <si>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</si>
  <si>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</si>
  <si>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</si>
  <si>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</si>
  <si>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</si>
  <si>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</si>
  <si>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</si>
  <si>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</si>
  <si>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</si>
  <si>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</si>
  <si>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</si>
  <si>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</si>
  <si>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</si>
  <si>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</si>
  <si>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</si>
  <si>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</si>
  <si>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</si>
  <si>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</si>
  <si>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</si>
  <si>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</si>
  <si>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</si>
  <si>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</si>
  <si>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</si>
  <si>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</si>
  <si>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</si>
  <si>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</si>
  <si>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</si>
  <si>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</si>
  <si>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</si>
  <si>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</si>
  <si>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</si>
  <si>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</si>
  <si>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</si>
  <si>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</si>
  <si>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</si>
  <si>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</si>
  <si>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</si>
  <si>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</si>
  <si>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</si>
  <si>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</si>
  <si>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</si>
  <si>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</si>
  <si>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</si>
  <si>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</si>
  <si>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</si>
  <si>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</si>
  <si>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</si>
  <si>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</si>
  <si>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</si>
  <si>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</si>
  <si>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</si>
  <si>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</si>
  <si>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</si>
  <si>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</si>
  <si>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</si>
  <si>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</si>
  <si>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</si>
  <si>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</si>
  <si>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</si>
  <si>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</si>
  <si>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</si>
  <si>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</si>
  <si>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</si>
  <si>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</si>
  <si>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</si>
  <si>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</si>
  <si>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</si>
  <si>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</si>
  <si>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</si>
  <si>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</si>
  <si>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</si>
  <si>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</si>
  <si>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</si>
  <si>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</si>
  <si>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</si>
  <si>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</si>
  <si>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</si>
  <si>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</si>
  <si>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</si>
  <si>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</si>
  <si>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</si>
  <si>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</si>
  <si>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</si>
  <si>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</si>
  <si>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</si>
  <si>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</si>
  <si>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</si>
  <si>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</si>
  <si>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</si>
  <si>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</si>
  <si>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</si>
  <si>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</si>
  <si>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</si>
  <si>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</si>
  <si>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</si>
  <si>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</si>
  <si>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</si>
  <si>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</si>
  <si>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</si>
  <si>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</si>
  <si>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</si>
  <si>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</si>
  <si>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</si>
  <si>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</si>
  <si>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</si>
  <si>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</si>
  <si>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</si>
  <si>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</si>
  <si>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</si>
  <si>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</si>
  <si>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</si>
  <si>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</si>
  <si>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</si>
  <si>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</si>
  <si>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</si>
  <si>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</si>
  <si>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</si>
  <si>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</si>
  <si>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</si>
  <si>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</si>
  <si>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</si>
  <si>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</si>
  <si>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</si>
  <si>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</si>
  <si>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</si>
  <si>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</si>
  <si>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</si>
  <si>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</si>
  <si>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</si>
  <si>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</si>
  <si>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</si>
  <si>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</si>
  <si>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</si>
  <si>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</si>
  <si>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</si>
  <si>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</si>
  <si>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</si>
  <si>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</si>
  <si>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</si>
  <si>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</si>
  <si>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</si>
  <si>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</si>
  <si>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</si>
  <si>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</si>
  <si>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</si>
  <si>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</si>
  <si>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</si>
  <si>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</si>
  <si>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</si>
  <si>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</si>
  <si>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</si>
  <si>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</si>
  <si>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</si>
  <si>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</si>
  <si>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</si>
  <si>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</si>
  <si>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</si>
  <si>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</si>
  <si>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</si>
  <si>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</si>
  <si>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</si>
  <si>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</si>
  <si>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</si>
  <si>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</si>
  <si>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</si>
  <si>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</si>
  <si>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</si>
  <si>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</si>
  <si>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</si>
  <si>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</si>
  <si>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</si>
  <si>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</si>
  <si>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</si>
  <si>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</si>
  <si>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</si>
  <si>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</si>
  <si>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</si>
  <si>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</si>
  <si>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</si>
  <si>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</si>
  <si>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</si>
  <si>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</si>
  <si>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</si>
  <si>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</si>
  <si>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</si>
  <si>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</si>
  <si>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</si>
  <si>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</si>
  <si>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</si>
  <si>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</si>
  <si>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</si>
  <si>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</si>
  <si>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</si>
  <si>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</si>
  <si>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</si>
  <si>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</si>
  <si>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</si>
  <si>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</si>
  <si>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</si>
  <si>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</si>
  <si>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</si>
  <si>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</si>
  <si>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</si>
  <si>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</si>
  <si>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</si>
  <si>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</si>
  <si>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</si>
  <si>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</si>
  <si>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</si>
  <si>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</si>
  <si>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</si>
  <si>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</si>
  <si>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</si>
  <si>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</si>
  <si>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</si>
  <si>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</si>
  <si>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</si>
  <si>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</si>
  <si>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</si>
  <si>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</si>
  <si>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</si>
  <si>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</si>
  <si>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</si>
  <si>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</si>
  <si>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</si>
  <si>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</si>
  <si>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</si>
  <si>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</si>
  <si>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</si>
  <si>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</si>
  <si>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</si>
  <si>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</si>
  <si>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</si>
  <si>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</si>
  <si>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</si>
  <si>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</si>
  <si>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</si>
  <si>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</si>
  <si>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</si>
  <si>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</si>
  <si>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</si>
  <si>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</si>
  <si>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</si>
  <si>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</si>
  <si>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</si>
  <si>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</si>
  <si>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</si>
  <si>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</si>
  <si>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</si>
  <si>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</si>
  <si>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</si>
  <si>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</si>
  <si>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</si>
  <si>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</si>
  <si>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</si>
  <si>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</si>
  <si>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</si>
  <si>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</si>
  <si>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</si>
  <si>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</si>
  <si>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</si>
  <si>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</si>
  <si>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</si>
  <si>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</si>
  <si>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</si>
  <si>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</si>
  <si>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</si>
  <si>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</si>
  <si>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</si>
  <si>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</si>
  <si>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</si>
  <si>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</si>
  <si>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</si>
  <si>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</si>
  <si>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</si>
  <si>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</si>
  <si>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</si>
  <si>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</si>
  <si>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</si>
  <si>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</si>
  <si>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</si>
  <si>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</si>
  <si>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</si>
  <si>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</si>
  <si>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</si>
  <si>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</si>
  <si>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</si>
  <si>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</si>
  <si>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</si>
  <si>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</si>
  <si>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</si>
  <si>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</si>
  <si>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</si>
  <si>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</si>
  <si>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</si>
  <si>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</si>
  <si>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</si>
  <si>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</si>
  <si>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</si>
  <si>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</si>
  <si>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</si>
  <si>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</si>
  <si>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</si>
  <si>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</si>
  <si>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</si>
  <si>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</si>
  <si>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</si>
  <si>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</si>
  <si>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</si>
  <si>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</si>
  <si>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</si>
  <si>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</si>
  <si>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</si>
  <si>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</si>
  <si>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</si>
  <si>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</si>
  <si>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</si>
  <si>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</si>
  <si>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</si>
  <si>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</si>
  <si>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</si>
  <si>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</si>
  <si>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</si>
  <si>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</si>
  <si>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</si>
  <si>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</si>
  <si>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</si>
  <si>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</si>
  <si>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</si>
  <si>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</si>
  <si>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</si>
  <si>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</si>
  <si>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</si>
  <si>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</si>
  <si>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</si>
  <si>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</si>
  <si>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</si>
  <si>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</si>
  <si>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</si>
  <si>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</si>
  <si>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</si>
  <si>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</si>
  <si>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</si>
  <si>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</si>
  <si>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</si>
  <si>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</si>
  <si>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</si>
  <si>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</si>
  <si>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</si>
  <si>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</si>
  <si>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</si>
  <si>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</si>
  <si>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</si>
  <si>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</si>
  <si>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</si>
  <si>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</si>
  <si>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</si>
  <si>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</si>
  <si>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</si>
  <si>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</si>
  <si>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</si>
  <si>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</si>
  <si>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</si>
  <si>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</si>
  <si>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</si>
  <si>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</si>
  <si>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</si>
  <si>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</si>
  <si>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</si>
  <si>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</si>
  <si>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</si>
  <si>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</si>
  <si>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</si>
  <si>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</si>
  <si>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</si>
  <si>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</si>
  <si>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</si>
  <si>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</si>
  <si>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</si>
  <si>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</si>
  <si>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</si>
  <si>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</si>
  <si>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</si>
  <si>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</si>
  <si>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</si>
  <si>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</si>
  <si>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</si>
  <si>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</si>
  <si>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</si>
  <si>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</si>
  <si>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</si>
  <si>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</si>
  <si>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</si>
  <si>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</si>
  <si>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</si>
  <si>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</si>
  <si>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</si>
  <si>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</si>
  <si>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</si>
  <si>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</si>
  <si>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</si>
  <si>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</si>
  <si>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</si>
  <si>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</si>
  <si>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</si>
  <si>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</si>
  <si>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</si>
  <si>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</si>
  <si>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</si>
  <si>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</si>
  <si>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</si>
  <si>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</si>
  <si>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</si>
  <si>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</si>
  <si>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</si>
  <si>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</si>
  <si>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</si>
  <si>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</si>
  <si>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</si>
  <si>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</si>
  <si>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</si>
  <si>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</si>
  <si>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</si>
  <si>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</si>
  <si>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</si>
  <si>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</si>
  <si>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</si>
  <si>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</si>
  <si>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</si>
  <si>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</si>
  <si>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</si>
  <si>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</si>
  <si>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</si>
  <si>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</si>
  <si>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</si>
  <si>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</si>
  <si>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</si>
  <si>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</si>
  <si>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</si>
  <si>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</si>
  <si>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</si>
  <si>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</si>
  <si>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</si>
  <si>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</si>
  <si>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</si>
  <si>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</si>
  <si>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</si>
  <si>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</si>
  <si>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</si>
  <si>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</si>
  <si>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</si>
  <si>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</si>
  <si>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</si>
  <si>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</si>
  <si>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</si>
  <si>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</si>
  <si>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</si>
  <si>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</si>
  <si>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</si>
  <si>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</si>
  <si>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</si>
  <si>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</si>
  <si>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</si>
  <si>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</si>
  <si>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</si>
  <si>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</si>
  <si>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</si>
  <si>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</si>
  <si>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</si>
  <si>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</si>
  <si>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</si>
  <si>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</si>
  <si>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</si>
  <si>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</si>
  <si>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</si>
  <si>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</si>
  <si>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</si>
  <si>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</si>
  <si>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</si>
  <si>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</si>
  <si>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</si>
  <si>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</si>
  <si>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</si>
  <si>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</si>
  <si>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</si>
  <si>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</si>
  <si>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</si>
  <si>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</si>
  <si>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</si>
  <si>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</si>
  <si>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</si>
  <si>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</si>
  <si>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</si>
  <si>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</si>
  <si>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</si>
  <si>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</si>
  <si>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</si>
  <si>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</si>
  <si>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</si>
  <si>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</si>
  <si>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</si>
  <si>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</si>
  <si>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</si>
  <si>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</si>
  <si>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</si>
  <si>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</si>
  <si>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</si>
  <si>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</si>
  <si>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</si>
  <si>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</si>
  <si>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</si>
  <si>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</si>
  <si>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</si>
  <si>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</si>
  <si>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</si>
  <si>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</si>
  <si>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</si>
  <si>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</si>
  <si>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</si>
  <si>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</si>
  <si>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</si>
  <si>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</si>
  <si>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</si>
  <si>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</si>
  <si>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</si>
  <si>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</si>
  <si>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</si>
  <si>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</si>
  <si>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</si>
  <si>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</si>
  <si>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</si>
  <si>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</si>
  <si>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</si>
  <si>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</si>
  <si>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</si>
  <si>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</si>
  <si>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</si>
  <si>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</si>
  <si>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</si>
  <si>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</si>
  <si>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</si>
  <si>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</si>
  <si>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</si>
  <si>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</si>
  <si>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</si>
  <si>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</si>
  <si>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</si>
  <si>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</si>
  <si>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</si>
  <si>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</si>
  <si>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</si>
  <si>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</si>
  <si>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</si>
  <si>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</si>
  <si>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</si>
  <si>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</si>
  <si>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</si>
  <si>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</si>
  <si>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</si>
  <si>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</si>
  <si>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</si>
  <si>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</si>
  <si>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</si>
  <si>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</si>
  <si>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</si>
  <si>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</si>
  <si>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</si>
  <si>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</si>
  <si>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</si>
  <si>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</si>
  <si>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</si>
  <si>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</si>
  <si>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</si>
  <si>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</si>
  <si>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</si>
  <si>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</si>
  <si>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</si>
  <si>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</si>
  <si>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</si>
  <si>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</si>
  <si>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</si>
  <si>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</si>
  <si>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</si>
  <si>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</si>
  <si>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</si>
  <si>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</si>
  <si>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</si>
  <si>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</si>
  <si>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</si>
  <si>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</si>
  <si>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</si>
  <si>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</si>
  <si>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</si>
  <si>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</si>
  <si>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</si>
  <si>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</si>
  <si>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</si>
  <si>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</si>
  <si>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</si>
  <si>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</si>
  <si>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</si>
  <si>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</si>
  <si>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</si>
  <si>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</si>
  <si>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</si>
  <si>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</si>
  <si>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</si>
  <si>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</si>
  <si>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</si>
  <si>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</si>
  <si>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</si>
  <si>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</si>
  <si>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</si>
  <si>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</si>
  <si>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</si>
  <si>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</si>
  <si>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</si>
  <si>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</si>
  <si>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</si>
  <si>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</si>
  <si>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</si>
  <si>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</si>
  <si>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</si>
  <si>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</si>
  <si>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</si>
  <si>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</si>
  <si>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</si>
  <si>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</si>
  <si>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</si>
  <si>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</si>
  <si>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</si>
  <si>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</si>
  <si>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</si>
  <si>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</si>
  <si>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</si>
  <si>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</si>
  <si>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</si>
  <si>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</si>
  <si>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</si>
  <si>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</si>
  <si>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</si>
  <si>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</si>
  <si>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</si>
  <si>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</si>
  <si>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</si>
  <si>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</si>
  <si>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</si>
  <si>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</si>
  <si>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</si>
  <si>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</si>
  <si>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</si>
  <si>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</si>
  <si>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</si>
  <si>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</si>
  <si>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</si>
  <si>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</si>
  <si>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</si>
  <si>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</si>
  <si>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</si>
  <si>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</si>
  <si>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</si>
  <si>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</si>
  <si>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</si>
  <si>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</si>
  <si>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</si>
  <si>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</si>
  <si>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</si>
  <si>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</si>
  <si>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</si>
  <si>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</si>
  <si>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</si>
  <si>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</si>
  <si>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</si>
  <si>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</si>
  <si>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</si>
  <si>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</si>
  <si>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</si>
  <si>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</si>
  <si>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</si>
  <si>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</si>
  <si>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</si>
  <si>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</si>
  <si>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</si>
  <si>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</si>
  <si>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</si>
  <si>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</si>
  <si>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</si>
  <si>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</si>
  <si>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</si>
  <si>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</si>
  <si>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</si>
  <si>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</si>
  <si>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</si>
  <si>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</si>
  <si>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</si>
  <si>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</si>
  <si>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</si>
  <si>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</si>
  <si>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</si>
  <si>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</si>
  <si>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</si>
  <si>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</si>
  <si>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</si>
  <si>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</si>
  <si>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</si>
  <si>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</si>
  <si>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</si>
  <si>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</si>
  <si>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</si>
  <si>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</si>
  <si>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</si>
  <si>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</si>
  <si>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</si>
  <si>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</si>
  <si>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</si>
  <si>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</si>
  <si>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</si>
  <si>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</si>
  <si>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</si>
  <si>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</si>
  <si>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</si>
  <si>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</si>
  <si>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</si>
  <si>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</si>
  <si>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</si>
  <si>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</si>
  <si>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</si>
  <si>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</si>
  <si>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</si>
  <si>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</si>
  <si>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</si>
  <si>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</si>
  <si>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</si>
  <si>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</si>
  <si>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</si>
  <si>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</si>
  <si>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</si>
  <si>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</si>
  <si>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</si>
  <si>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</si>
  <si>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</si>
  <si>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</si>
  <si>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</si>
  <si>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</si>
  <si>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</si>
  <si>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</si>
  <si>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</si>
  <si>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</si>
  <si>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</si>
  <si>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</si>
  <si>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</si>
  <si>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</si>
  <si>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</si>
  <si>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</si>
  <si>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</si>
  <si>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</si>
  <si>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</si>
  <si>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</si>
  <si>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</si>
  <si>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</si>
  <si>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</si>
  <si>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</si>
  <si>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</si>
  <si>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</si>
  <si>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</si>
  <si>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</si>
  <si>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</si>
  <si>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</si>
  <si>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</si>
  <si>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</si>
  <si>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</si>
  <si>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</si>
  <si>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</si>
  <si>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</si>
  <si>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</si>
  <si>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</si>
  <si>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</si>
  <si>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</si>
  <si>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</si>
  <si>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</si>
  <si>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</si>
  <si>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</si>
  <si>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</si>
  <si>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</si>
  <si>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</si>
  <si>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</si>
  <si>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</si>
  <si>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</si>
  <si>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</si>
  <si>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</si>
  <si>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</si>
  <si>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</si>
  <si>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</si>
  <si>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</si>
  <si>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</si>
  <si>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</si>
  <si>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</si>
  <si>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</si>
  <si>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</si>
  <si>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</si>
  <si>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</si>
  <si>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</si>
  <si>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</si>
  <si>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</si>
  <si>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</si>
  <si>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</si>
  <si>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</si>
  <si>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</si>
  <si>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</si>
  <si>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</si>
  <si>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</si>
  <si>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</si>
  <si>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</si>
  <si>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</si>
  <si>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</si>
  <si>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</si>
  <si>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</si>
  <si>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</si>
  <si>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</si>
  <si>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</si>
  <si>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</si>
  <si>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</si>
  <si>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</si>
  <si>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</si>
  <si>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</si>
  <si>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</si>
  <si>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</si>
  <si>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</si>
  <si>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</si>
  <si>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</si>
  <si>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</si>
  <si>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</si>
  <si>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</si>
  <si>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</si>
  <si>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</si>
  <si>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</si>
  <si>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</si>
  <si>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</si>
  <si>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</si>
  <si>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</si>
  <si>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</si>
  <si>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</si>
  <si>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</si>
  <si>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</si>
  <si>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</si>
  <si>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</si>
  <si>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</si>
  <si>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</si>
  <si>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</si>
  <si>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</si>
  <si>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</si>
  <si>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</si>
  <si>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</si>
  <si>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</si>
  <si>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</si>
  <si>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</si>
  <si>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</si>
  <si>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</si>
  <si>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</si>
  <si>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</si>
  <si>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</si>
  <si>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</si>
  <si>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</si>
  <si>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</si>
  <si>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</si>
  <si>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</si>
  <si>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</si>
  <si>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</si>
  <si>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</si>
  <si>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</si>
  <si>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</si>
  <si>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</si>
  <si>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</si>
  <si>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</si>
  <si>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</si>
  <si>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</si>
  <si>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</si>
  <si>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</si>
  <si>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</si>
  <si>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</si>
  <si>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</si>
  <si>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</si>
  <si>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</si>
  <si>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</si>
  <si>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</si>
  <si>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</si>
  <si>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</si>
  <si>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</si>
  <si>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</si>
  <si>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</si>
  <si>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</si>
  <si>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</si>
  <si>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</si>
  <si>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</si>
  <si>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</si>
  <si>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</si>
  <si>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</si>
  <si>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</si>
  <si>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</si>
  <si>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</si>
  <si>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</si>
  <si>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</si>
  <si>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</si>
  <si>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</si>
  <si>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</si>
  <si>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</si>
  <si>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</si>
  <si>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</si>
  <si>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</si>
  <si>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</si>
  <si>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</si>
  <si>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</si>
  <si>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</si>
  <si>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</si>
  <si>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</si>
  <si>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</si>
  <si>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</si>
  <si>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</si>
  <si>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</si>
  <si>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</si>
  <si>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</si>
  <si>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</si>
  <si>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</si>
  <si>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</si>
  <si>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</si>
  <si>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</si>
  <si>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</si>
  <si>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</si>
  <si>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</si>
  <si>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</si>
  <si>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</si>
  <si>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</si>
  <si>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</si>
  <si>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</si>
  <si>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</si>
  <si>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</si>
  <si>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</si>
  <si>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</si>
  <si>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</si>
  <si>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</si>
  <si>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</si>
  <si>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</si>
  <si>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</si>
  <si>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</si>
  <si>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</si>
  <si>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</si>
  <si>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</si>
  <si>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</si>
  <si>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</si>
  <si>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</si>
  <si>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</si>
  <si>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</si>
  <si>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</si>
  <si>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</si>
  <si>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</si>
  <si>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</si>
  <si>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</si>
  <si>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</si>
  <si>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</si>
  <si>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</si>
  <si>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</si>
  <si>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</si>
  <si>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</si>
  <si>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</si>
  <si>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</si>
  <si>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</si>
  <si>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</si>
  <si>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</si>
  <si>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</si>
  <si>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</si>
  <si>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</si>
  <si>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</si>
  <si>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</si>
  <si>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</si>
  <si>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</si>
  <si>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</si>
  <si>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</si>
  <si>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</si>
  <si>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</si>
  <si>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</si>
  <si>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</si>
  <si>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</si>
  <si>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</si>
  <si>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</si>
  <si>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</si>
  <si>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</si>
  <si>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</si>
  <si>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</si>
  <si>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</si>
  <si>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</si>
  <si>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</si>
  <si>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</si>
  <si>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</si>
  <si>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</si>
  <si>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</si>
  <si>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</si>
  <si>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</si>
  <si>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</si>
  <si>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</si>
  <si>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</si>
  <si>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</si>
  <si>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</si>
  <si>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</si>
  <si>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</si>
  <si>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</si>
  <si>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</si>
  <si>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</si>
  <si>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</si>
  <si>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</si>
  <si>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</si>
  <si>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</si>
  <si>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</si>
  <si>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</si>
  <si>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</si>
  <si>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</si>
  <si>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</si>
  <si>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</si>
  <si>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</si>
  <si>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</si>
  <si>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</si>
  <si>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</si>
  <si>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</si>
  <si>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</si>
  <si>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</si>
  <si>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</si>
  <si>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</si>
  <si>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</si>
  <si>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</si>
  <si>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</si>
  <si>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</si>
  <si>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</si>
  <si>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</si>
  <si>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</si>
  <si>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</si>
  <si>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</si>
  <si>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</si>
  <si>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</si>
  <si>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</si>
  <si>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</si>
  <si>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</si>
  <si>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</si>
  <si>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</si>
  <si>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</si>
  <si>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</si>
  <si>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</si>
  <si>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</si>
  <si>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</si>
  <si>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</si>
  <si>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</si>
  <si>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</si>
  <si>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</si>
  <si>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</si>
  <si>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</si>
  <si>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</si>
  <si>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</si>
  <si>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</si>
  <si>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</si>
  <si>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</si>
  <si>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</si>
  <si>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</si>
  <si>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</si>
  <si>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</si>
  <si>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</si>
  <si>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</si>
  <si>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</si>
  <si>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</si>
  <si>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</si>
  <si>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</si>
  <si>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</si>
  <si>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</si>
  <si>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</si>
  <si>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</si>
  <si>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</si>
  <si>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</si>
  <si>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</si>
  <si>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</si>
  <si>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</si>
  <si>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</si>
  <si>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</si>
  <si>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</si>
  <si>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</si>
  <si>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</si>
  <si>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</si>
  <si>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</si>
  <si>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</si>
  <si>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</si>
  <si>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</si>
  <si>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</si>
  <si>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</si>
  <si>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</si>
  <si>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</si>
  <si>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</si>
  <si>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</si>
  <si>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</si>
  <si>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</si>
  <si>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</si>
  <si>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</si>
  <si>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</si>
  <si>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</si>
  <si>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</si>
  <si>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</si>
  <si>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</si>
  <si>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</si>
  <si>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</si>
  <si>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</si>
  <si>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</si>
  <si>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</si>
  <si>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</si>
  <si>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</si>
  <si>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</si>
  <si>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</si>
  <si>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</si>
  <si>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</si>
  <si>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</si>
  <si>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</si>
  <si>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</si>
  <si>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</si>
  <si>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</si>
  <si>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</si>
  <si>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</si>
  <si>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</si>
  <si>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</si>
  <si>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</si>
  <si>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</si>
  <si>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</si>
  <si>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</si>
  <si>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</si>
  <si>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</si>
  <si>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</si>
  <si>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</si>
  <si>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</si>
  <si>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</si>
  <si>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</si>
  <si>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</si>
  <si>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</si>
  <si>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</si>
  <si>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</si>
  <si>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</si>
  <si>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</si>
  <si>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</si>
  <si>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</si>
  <si>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</si>
  <si>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</si>
  <si>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</si>
  <si>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</si>
  <si>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</si>
  <si>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</si>
  <si>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</si>
  <si>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</si>
  <si>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</si>
  <si>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</si>
  <si>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</si>
  <si>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</si>
  <si>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</si>
  <si>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</si>
  <si>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</si>
  <si>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</si>
  <si>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</si>
  <si>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</si>
  <si>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</si>
  <si>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</si>
  <si>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</si>
  <si>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</si>
  <si>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</si>
  <si>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</si>
  <si>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</si>
  <si>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</si>
  <si>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</si>
  <si>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</si>
  <si>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</si>
  <si>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</si>
  <si>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</si>
  <si>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</si>
  <si>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</si>
  <si>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</si>
  <si>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</si>
  <si>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</si>
  <si>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</si>
  <si>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</si>
  <si>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</si>
  <si>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</si>
  <si>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</si>
  <si>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</si>
  <si>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</si>
  <si>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</si>
  <si>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</si>
  <si>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</si>
  <si>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</si>
  <si>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</si>
  <si>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</si>
  <si>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</si>
  <si>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</si>
  <si>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</si>
  <si>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</si>
  <si>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</si>
  <si>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</si>
  <si>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</si>
  <si>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</si>
  <si>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</si>
  <si>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</si>
  <si>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</si>
  <si>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</si>
  <si>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</si>
  <si>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</si>
  <si>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</si>
  <si>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</si>
  <si>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</si>
  <si>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</si>
  <si>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</si>
  <si>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</si>
  <si>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</si>
  <si>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</si>
  <si>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</si>
  <si>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</si>
  <si>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</si>
  <si>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</si>
  <si>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</si>
  <si>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</si>
  <si>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</si>
  <si>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</si>
  <si>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</si>
  <si>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</si>
  <si>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</si>
  <si>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</si>
  <si>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</si>
  <si>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</si>
  <si>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</si>
  <si>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</si>
  <si>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</si>
  <si>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</si>
  <si>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</si>
  <si>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</si>
  <si>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</si>
  <si>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</si>
  <si>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</si>
  <si>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</si>
  <si>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</si>
  <si>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</si>
  <si>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</si>
  <si>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</si>
  <si>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</si>
  <si>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</si>
  <si>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</si>
  <si>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</si>
  <si>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</si>
  <si>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</si>
  <si>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</si>
  <si>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</si>
  <si>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</si>
  <si>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</si>
  <si>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</si>
  <si>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</si>
  <si>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</si>
  <si>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</si>
  <si>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</si>
  <si>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</si>
  <si>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</si>
  <si>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</si>
  <si>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</si>
  <si>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</si>
  <si>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</si>
  <si>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</si>
  <si>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</si>
  <si>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</si>
  <si>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</si>
  <si>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</si>
  <si>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</si>
  <si>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</si>
  <si>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</si>
  <si>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</si>
  <si>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</si>
  <si>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</si>
  <si>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</si>
  <si>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</si>
  <si>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</si>
  <si>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</si>
  <si>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</si>
  <si>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</si>
  <si>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</si>
  <si>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</si>
  <si>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</si>
  <si>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</si>
  <si>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</si>
  <si>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</si>
  <si>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</si>
  <si>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</si>
  <si>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</si>
  <si>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</si>
  <si>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</si>
  <si>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</si>
  <si>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</si>
  <si>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</si>
  <si>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</si>
  <si>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</si>
  <si>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</si>
  <si>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</si>
  <si>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</si>
  <si>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</si>
  <si>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</si>
  <si>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</si>
  <si>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</si>
  <si>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</si>
  <si>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</si>
  <si>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</si>
  <si>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</si>
  <si>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</si>
  <si>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</si>
  <si>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</si>
  <si>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</si>
  <si>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</si>
  <si>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</si>
  <si>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</si>
  <si>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</si>
  <si>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</si>
  <si>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</si>
  <si>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</si>
  <si>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</si>
  <si>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</si>
  <si>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</si>
  <si>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</si>
  <si>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</si>
  <si>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</si>
  <si>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</si>
  <si>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</si>
  <si>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</si>
  <si>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</si>
  <si>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</si>
  <si>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</si>
  <si>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</si>
  <si>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</si>
  <si>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</si>
  <si>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</si>
  <si>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</si>
  <si>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</si>
  <si>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</si>
  <si>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</si>
  <si>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</si>
  <si>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</si>
  <si>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</si>
  <si>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</si>
  <si>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</si>
  <si>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</si>
  <si>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</si>
  <si>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</si>
  <si>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</si>
  <si>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</si>
  <si>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</si>
  <si>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</si>
  <si>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</si>
  <si>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</si>
  <si>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</si>
  <si>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</si>
  <si>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</si>
  <si>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</si>
  <si>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</si>
  <si>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</si>
  <si>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</si>
  <si>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</si>
  <si>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</si>
  <si>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</si>
  <si>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</si>
  <si>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</si>
  <si>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</si>
  <si>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</si>
  <si>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</si>
  <si>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</si>
  <si>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</si>
  <si>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</si>
  <si>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</si>
  <si>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</si>
  <si>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</si>
  <si>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</si>
  <si>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</si>
  <si>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</si>
  <si>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</si>
  <si>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</si>
  <si>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</si>
  <si>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</si>
  <si>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</si>
  <si>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</si>
  <si>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</si>
  <si>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</si>
  <si>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</si>
  <si>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</si>
  <si>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</si>
  <si>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</si>
  <si>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</si>
  <si>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</si>
  <si>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</si>
  <si>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</si>
  <si>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</si>
  <si>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</si>
  <si>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</si>
  <si>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</si>
  <si>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</si>
  <si>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</si>
  <si>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</si>
  <si>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</si>
  <si>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</si>
  <si>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</si>
  <si>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</si>
  <si>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</si>
  <si>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</si>
  <si>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</si>
  <si>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</si>
  <si>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</si>
  <si>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</si>
  <si>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</si>
  <si>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</si>
  <si>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</si>
  <si>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</si>
  <si>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</si>
  <si>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</si>
  <si>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</si>
  <si>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</si>
  <si>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</si>
  <si>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</si>
  <si>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</si>
  <si>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</si>
  <si>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</si>
  <si>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</si>
  <si>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</si>
  <si>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</si>
  <si>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</si>
  <si>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</si>
  <si>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</si>
  <si>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</si>
  <si>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</si>
  <si>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</si>
  <si>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</si>
  <si>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</si>
  <si>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</si>
  <si>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</si>
  <si>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</si>
  <si>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</si>
  <si>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</si>
  <si>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</si>
  <si>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</si>
  <si>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</si>
  <si>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</si>
  <si>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</si>
  <si>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</si>
  <si>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</si>
  <si>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</si>
  <si>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</si>
  <si>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</si>
  <si>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</si>
  <si>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</si>
  <si>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</si>
  <si>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</si>
  <si>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</si>
  <si>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</si>
  <si>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</si>
  <si>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</si>
  <si>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</si>
  <si>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</si>
  <si>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</si>
  <si>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</si>
  <si>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</si>
  <si>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</si>
  <si>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</si>
  <si>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</si>
  <si>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</si>
  <si>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</si>
  <si>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</si>
  <si>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</si>
  <si>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</si>
  <si>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</si>
  <si>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</si>
  <si>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</si>
  <si>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</si>
  <si>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</si>
  <si>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</si>
  <si>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</si>
  <si>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</si>
  <si>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</si>
  <si>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</si>
  <si>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</si>
  <si>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</si>
  <si>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</si>
  <si>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</si>
  <si>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</si>
  <si>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</si>
  <si>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</si>
  <si>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</si>
  <si>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</si>
  <si>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</si>
  <si>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</si>
  <si>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</si>
  <si>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</si>
  <si>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</si>
  <si>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</si>
  <si>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</si>
  <si>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</si>
  <si>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</si>
  <si>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</si>
  <si>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</si>
  <si>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</si>
  <si>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</si>
  <si>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</si>
  <si>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</si>
  <si>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</si>
  <si>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</si>
  <si>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</si>
  <si>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</si>
  <si>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</si>
  <si>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</si>
  <si>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</si>
  <si>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</si>
  <si>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</si>
  <si>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</si>
  <si>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</si>
  <si>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</si>
  <si>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</si>
  <si>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</si>
  <si>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</si>
  <si>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</si>
  <si>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</si>
  <si>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</si>
  <si>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</si>
  <si>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</si>
  <si>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</si>
  <si>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</si>
  <si>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</si>
  <si>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</si>
  <si>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</si>
  <si>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</si>
  <si>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</si>
  <si>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</si>
  <si>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</si>
  <si>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</si>
  <si>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</si>
  <si>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</si>
  <si>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</si>
  <si>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</si>
  <si>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</si>
  <si>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</si>
  <si>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</si>
  <si>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</si>
  <si>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</si>
  <si>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</si>
  <si>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</si>
  <si>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</si>
  <si>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</si>
  <si>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</si>
  <si>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</si>
  <si>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</si>
  <si>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</si>
  <si>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</si>
  <si>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</si>
  <si>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</si>
  <si>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</si>
  <si>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</si>
  <si>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</si>
  <si>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</si>
  <si>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</si>
  <si>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</si>
  <si>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</si>
  <si>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</si>
  <si>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</si>
  <si>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</si>
  <si>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</si>
  <si>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</si>
  <si>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</si>
  <si>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</si>
  <si>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</si>
  <si>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</si>
  <si>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</si>
  <si>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</si>
  <si>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</si>
  <si>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</si>
  <si>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</si>
  <si>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</si>
  <si>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</si>
  <si>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</si>
  <si>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</si>
  <si>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</si>
  <si>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</si>
  <si>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</si>
  <si>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</si>
  <si>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</si>
  <si>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</si>
  <si>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</si>
  <si>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</si>
  <si>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</si>
  <si>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</si>
  <si>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</si>
  <si>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</si>
  <si>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</si>
  <si>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</si>
  <si>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</si>
  <si>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</si>
  <si>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</si>
  <si>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</si>
  <si>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</si>
  <si>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</si>
  <si>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</si>
  <si>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</si>
  <si>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</si>
  <si>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</si>
  <si>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</si>
  <si>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</si>
  <si>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</si>
  <si>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</si>
  <si>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</si>
  <si>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</si>
  <si>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</si>
  <si>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</si>
  <si>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</si>
  <si>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</si>
  <si>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</si>
  <si>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</si>
  <si>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</si>
  <si>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</si>
  <si>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</si>
  <si>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</si>
  <si>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</si>
  <si>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</si>
  <si>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</si>
  <si>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</si>
  <si>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</si>
  <si>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</si>
  <si>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</si>
  <si>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</si>
  <si>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</si>
  <si>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</si>
  <si>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</si>
  <si>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</si>
  <si>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</si>
  <si>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</si>
  <si>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</si>
  <si>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</si>
  <si>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</si>
  <si>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</si>
  <si>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</si>
  <si>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</si>
  <si>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</si>
  <si>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</si>
  <si>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</si>
  <si>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</si>
  <si>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</si>
  <si>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</si>
  <si>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</si>
  <si>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</si>
  <si>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</si>
  <si>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</si>
  <si>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</si>
  <si>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</si>
  <si>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</si>
  <si>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</si>
  <si>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</si>
  <si>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</si>
  <si>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</si>
  <si>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</si>
  <si>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</si>
  <si>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</si>
  <si>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</si>
  <si>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</si>
  <si>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</si>
  <si>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</si>
  <si>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</si>
  <si>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</si>
  <si>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</si>
  <si>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</si>
  <si>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</si>
  <si>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</si>
  <si>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</si>
  <si>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</si>
  <si>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</si>
  <si>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</si>
  <si>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</si>
  <si>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</si>
  <si>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</si>
  <si>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</si>
  <si>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</si>
  <si>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</si>
  <si>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</si>
  <si>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</si>
  <si>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</si>
  <si>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</si>
  <si>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</si>
  <si>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</si>
  <si>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</si>
  <si>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</si>
  <si>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</si>
  <si>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</si>
  <si>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</si>
  <si>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</si>
  <si>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</si>
  <si>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</si>
  <si>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</si>
  <si>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</si>
  <si>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</si>
  <si>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</si>
  <si>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</si>
  <si>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</si>
  <si>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</si>
  <si>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</si>
  <si>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</si>
  <si>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</si>
  <si>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</si>
  <si>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</si>
  <si>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</si>
  <si>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</si>
  <si>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</si>
  <si>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</si>
  <si>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</si>
  <si>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</si>
  <si>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</si>
  <si>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</si>
  <si>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</si>
  <si>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</si>
  <si>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</si>
  <si>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</si>
  <si>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</si>
  <si>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</si>
  <si>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</si>
  <si>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</si>
  <si>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</si>
  <si>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</si>
  <si>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</si>
  <si>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</si>
  <si>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</si>
  <si>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</si>
  <si>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</si>
  <si>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</si>
  <si>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</si>
  <si>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</si>
  <si>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</si>
  <si>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</si>
  <si>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</si>
  <si>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</si>
  <si>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</si>
  <si>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</si>
  <si>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</si>
  <si>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</si>
  <si>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</si>
  <si>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</si>
  <si>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</si>
  <si>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</si>
  <si>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</si>
  <si>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</si>
  <si>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</si>
  <si>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</si>
  <si>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</si>
  <si>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</si>
  <si>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</si>
  <si>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</si>
  <si>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</si>
  <si>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</si>
  <si>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</si>
  <si>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</si>
  <si>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</si>
  <si>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</si>
  <si>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</si>
  <si>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</si>
  <si>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</si>
  <si>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</si>
  <si>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</si>
  <si>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</si>
  <si>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</si>
  <si>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</si>
  <si>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</si>
  <si>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</si>
  <si>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</si>
  <si>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</si>
  <si>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</si>
  <si>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</si>
  <si>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</si>
  <si>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</si>
  <si>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</si>
  <si>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</si>
  <si>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</si>
  <si>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</si>
  <si>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</si>
  <si>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</si>
  <si>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</si>
  <si>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</si>
  <si>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</si>
  <si>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</si>
  <si>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</si>
  <si>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</si>
  <si>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</si>
  <si>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</si>
  <si>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</si>
  <si>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</si>
  <si>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</si>
  <si>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</si>
  <si>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</si>
  <si>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</si>
  <si>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</si>
  <si>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</si>
  <si>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</si>
  <si>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</si>
  <si>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</si>
  <si>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</si>
  <si>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</si>
  <si>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</si>
  <si>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</si>
  <si>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</si>
  <si>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</si>
  <si>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</si>
  <si>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</si>
  <si>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</si>
  <si>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</si>
  <si>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</si>
  <si>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</si>
  <si>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</si>
  <si>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</si>
  <si>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</si>
  <si>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</si>
  <si>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</si>
  <si>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</si>
  <si>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</si>
  <si>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</si>
  <si>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</si>
  <si>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</si>
  <si>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</si>
  <si>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</si>
  <si>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</si>
  <si>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</si>
  <si>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</si>
  <si>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</si>
  <si>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</si>
  <si>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</si>
  <si>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</si>
  <si>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</si>
  <si>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</si>
  <si>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</si>
  <si>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</si>
  <si>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</si>
  <si>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</si>
  <si>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</si>
  <si>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</si>
  <si>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</si>
  <si>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</si>
  <si>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</si>
  <si>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</si>
  <si>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</si>
  <si>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</si>
  <si>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</si>
  <si>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</si>
  <si>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</si>
  <si>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</si>
  <si>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</si>
  <si>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</si>
  <si>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</si>
  <si>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</si>
  <si>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</si>
  <si>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</si>
  <si>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</si>
  <si>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</si>
  <si>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</si>
  <si>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</si>
  <si>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</si>
  <si>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</si>
  <si>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</si>
  <si>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</si>
  <si>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</si>
  <si>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</si>
  <si>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</si>
  <si>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</si>
  <si>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</si>
  <si>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</si>
  <si>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</si>
  <si>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</si>
  <si>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</si>
  <si>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</si>
  <si>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</si>
  <si>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</si>
  <si>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</si>
  <si>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</si>
  <si>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</si>
  <si>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</si>
  <si>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</si>
  <si>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</si>
  <si>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</si>
  <si>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</si>
  <si>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</si>
  <si>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</si>
  <si>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</si>
  <si>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</si>
  <si>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</si>
  <si>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</si>
  <si>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</si>
  <si>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</si>
  <si>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</si>
  <si>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</si>
  <si>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</si>
  <si>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</si>
  <si>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</si>
  <si>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</si>
  <si>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</si>
  <si>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</si>
  <si>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</si>
  <si>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</si>
  <si>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</si>
  <si>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</si>
  <si>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</si>
  <si>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</si>
  <si>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</si>
  <si>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</si>
  <si>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</si>
  <si>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</si>
  <si>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</si>
  <si>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</si>
  <si>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</si>
  <si>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</si>
  <si>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</si>
  <si>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</si>
  <si>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</si>
  <si>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</si>
  <si>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</si>
  <si>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</si>
  <si>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</si>
  <si>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</si>
  <si>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</si>
  <si>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</si>
  <si>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</si>
  <si>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</si>
  <si>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</si>
  <si>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</si>
  <si>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</si>
  <si>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</si>
  <si>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</si>
  <si>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</si>
  <si>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</si>
  <si>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</si>
  <si>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</si>
  <si>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</si>
  <si>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</si>
  <si>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</si>
  <si>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</si>
  <si>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</si>
  <si>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</si>
  <si>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</si>
  <si>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</si>
  <si>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</si>
  <si>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</si>
  <si>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</si>
  <si>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</si>
  <si>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</si>
  <si>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</si>
  <si>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</si>
  <si>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</si>
  <si>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</si>
  <si>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</si>
  <si>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</si>
  <si>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</si>
  <si>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</si>
  <si>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</si>
  <si>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</si>
  <si>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</si>
  <si>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</si>
  <si>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</si>
  <si>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</si>
  <si>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</si>
  <si>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</si>
  <si>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</si>
  <si>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</si>
  <si>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</si>
  <si>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</si>
  <si>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</si>
  <si>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</si>
  <si>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</si>
  <si>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</si>
  <si>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</si>
  <si>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</si>
  <si>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</si>
  <si>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</si>
  <si>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</si>
  <si>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</si>
  <si>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</si>
  <si>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</si>
  <si>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</si>
  <si>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</si>
  <si>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</si>
  <si>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</si>
  <si>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</si>
  <si>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</si>
  <si>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</si>
  <si>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</si>
  <si>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</si>
  <si>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</si>
  <si>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</si>
  <si>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</si>
  <si>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</si>
  <si>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</si>
  <si>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</si>
  <si>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</si>
  <si>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</si>
  <si>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</si>
  <si>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</si>
  <si>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</si>
  <si>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</si>
  <si>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</si>
  <si>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</si>
  <si>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</si>
  <si>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</si>
  <si>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</si>
  <si>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</si>
  <si>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</si>
  <si>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</si>
  <si>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</si>
  <si>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</si>
  <si>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</si>
  <si>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</si>
  <si>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</si>
  <si>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</si>
  <si>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</si>
  <si>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</si>
  <si>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</si>
  <si>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</si>
  <si>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</si>
  <si>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</si>
  <si>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</si>
  <si>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</si>
  <si>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</si>
  <si>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</si>
  <si>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</si>
  <si>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</si>
  <si>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</si>
  <si>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</si>
  <si>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</si>
  <si>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</si>
  <si>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</si>
  <si>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</si>
  <si>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</si>
  <si>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</si>
  <si>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</si>
  <si>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</si>
  <si>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</si>
  <si>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</si>
  <si>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</si>
  <si>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</si>
  <si>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</si>
  <si>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</si>
  <si>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</si>
  <si>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</si>
  <si>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</si>
  <si>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</si>
  <si>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</si>
  <si>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</si>
  <si>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</si>
  <si>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</si>
  <si>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</si>
  <si>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</si>
  <si>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</si>
  <si>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</si>
  <si>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</si>
  <si>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</si>
  <si>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</si>
  <si>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</si>
  <si>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</si>
  <si>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</si>
  <si>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</si>
  <si>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</si>
  <si>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</si>
  <si>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</si>
  <si>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</si>
  <si>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</si>
  <si>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</si>
  <si>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</si>
  <si>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</si>
  <si>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</si>
  <si>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</si>
  <si>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</si>
  <si>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</si>
  <si>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</si>
  <si>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</si>
  <si>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</si>
  <si>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</si>
  <si>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</si>
  <si>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</si>
  <si>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</si>
  <si>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</si>
  <si>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</si>
  <si>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</si>
  <si>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</si>
  <si>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</si>
  <si>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</si>
  <si>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</si>
  <si>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</si>
  <si>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</si>
  <si>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</si>
  <si>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</si>
  <si>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</si>
  <si>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</si>
  <si>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</si>
  <si>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</si>
  <si>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</si>
  <si>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</si>
  <si>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</si>
  <si>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</si>
  <si>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</si>
  <si>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</si>
  <si>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</si>
  <si>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</si>
  <si>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</si>
  <si>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</si>
  <si>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</si>
  <si>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</si>
  <si>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</si>
  <si>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</si>
  <si>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</si>
  <si>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</si>
  <si>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</si>
  <si>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</si>
  <si>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</si>
  <si>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</si>
  <si>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</si>
  <si>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</si>
  <si>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</si>
  <si>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</si>
  <si>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</si>
  <si>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</si>
  <si>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</si>
  <si>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</si>
  <si>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</si>
  <si>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</si>
  <si>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</si>
  <si>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</si>
  <si>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</si>
  <si>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</si>
  <si>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</si>
  <si>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</si>
  <si>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</si>
  <si>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</si>
  <si>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</si>
  <si>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</si>
  <si>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</si>
  <si>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</si>
  <si>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</si>
  <si>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</si>
  <si>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</si>
  <si>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</si>
  <si>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</si>
  <si>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</si>
  <si>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</si>
  <si>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</si>
  <si>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</si>
  <si>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</si>
  <si>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</si>
  <si>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</si>
  <si>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</si>
  <si>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</si>
  <si>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</si>
  <si>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</si>
  <si>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</si>
  <si>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</si>
  <si>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</si>
  <si>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</si>
  <si>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</si>
  <si>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</si>
  <si>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</si>
  <si>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</si>
  <si>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</si>
  <si>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</si>
  <si>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</si>
  <si>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</si>
  <si>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</si>
  <si>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</si>
  <si>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</si>
  <si>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</si>
  <si>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</si>
  <si>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</si>
  <si>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</si>
  <si>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</si>
  <si>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</si>
  <si>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</si>
  <si>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</si>
  <si>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</si>
  <si>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</si>
  <si>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</si>
  <si>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</si>
  <si>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</si>
  <si>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</si>
  <si>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</si>
  <si>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</si>
  <si>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</si>
  <si>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</si>
  <si>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</si>
  <si>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</si>
  <si>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</si>
  <si>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</si>
  <si>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</si>
  <si>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</si>
  <si>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</si>
  <si>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</si>
  <si>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</si>
  <si>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</si>
  <si>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</si>
  <si>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</si>
  <si>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</si>
  <si>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</si>
  <si>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</si>
  <si>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</si>
  <si>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</si>
  <si>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</si>
  <si>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</si>
  <si>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</si>
  <si>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</si>
  <si>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</si>
  <si>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</si>
  <si>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</si>
  <si>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</si>
  <si>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</si>
  <si>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</si>
  <si>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</si>
  <si>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</si>
  <si>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</si>
  <si>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</si>
  <si>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</si>
  <si>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</si>
  <si>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</si>
  <si>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</si>
  <si>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</si>
  <si>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</si>
  <si>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</si>
  <si>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</si>
  <si>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</si>
  <si>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</si>
  <si>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</si>
  <si>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</si>
  <si>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</si>
  <si>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</si>
  <si>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</si>
  <si>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</si>
  <si>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</si>
  <si>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</si>
  <si>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</si>
  <si>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</si>
  <si>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</si>
  <si>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</si>
  <si>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</si>
  <si>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</si>
  <si>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</si>
  <si>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</si>
  <si>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</si>
  <si>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</si>
  <si>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</si>
  <si>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</si>
  <si>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</si>
  <si>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</si>
  <si>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</si>
  <si>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</si>
  <si>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</si>
  <si>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</si>
  <si>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</si>
  <si>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</si>
  <si>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</si>
  <si>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</si>
  <si>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</si>
  <si>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</si>
  <si>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</si>
  <si>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</si>
  <si>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</si>
  <si>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</si>
  <si>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</si>
  <si>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</si>
  <si>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</si>
  <si>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</si>
  <si>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</si>
  <si>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</si>
  <si>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</si>
  <si>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</si>
  <si>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</si>
  <si>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</si>
  <si>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</si>
  <si>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</si>
  <si>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</si>
  <si>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</si>
  <si>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</si>
  <si>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</si>
  <si>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</si>
  <si>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</si>
  <si>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</si>
  <si>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</si>
  <si>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</si>
  <si>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</si>
  <si>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</si>
  <si>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</si>
  <si>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</si>
  <si>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</si>
  <si>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</si>
  <si>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</si>
  <si>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</si>
  <si>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</si>
  <si>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</si>
  <si>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</si>
  <si>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</si>
  <si>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</si>
  <si>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</si>
  <si>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</si>
  <si>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</si>
  <si>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</si>
  <si>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</si>
  <si>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</si>
  <si>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</si>
  <si>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</si>
  <si>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</si>
  <si>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</si>
  <si>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</si>
  <si>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</si>
  <si>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</si>
  <si>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</si>
  <si>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</si>
  <si>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</si>
  <si>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</si>
  <si>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</si>
  <si>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</si>
  <si>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</si>
  <si>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</si>
  <si>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</si>
  <si>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</si>
  <si>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</si>
  <si>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</si>
  <si>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</si>
  <si>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</si>
  <si>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</si>
  <si>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</si>
  <si>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</si>
  <si>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</si>
  <si>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</si>
  <si>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</si>
  <si>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</si>
  <si>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</si>
  <si>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</si>
  <si>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</si>
  <si>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</si>
  <si>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</si>
  <si>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</si>
  <si>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</si>
  <si>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</si>
  <si>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</si>
  <si>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</si>
  <si>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</si>
  <si>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</si>
  <si>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</si>
  <si>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</si>
  <si>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</si>
  <si>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</si>
  <si>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</si>
  <si>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</si>
  <si>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</si>
  <si>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</si>
  <si>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</si>
  <si>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</si>
  <si>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</si>
  <si>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</si>
  <si>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</si>
  <si>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</si>
  <si>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</si>
  <si>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</si>
  <si>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</si>
  <si>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</si>
  <si>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</si>
  <si>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</si>
  <si>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</si>
  <si>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</si>
  <si>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</si>
  <si>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</si>
  <si>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</si>
  <si>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</si>
  <si>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</si>
  <si>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</si>
  <si>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</si>
  <si>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</si>
  <si>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</si>
  <si>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</si>
  <si>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</si>
  <si>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</si>
  <si>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</si>
  <si>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</si>
  <si>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</si>
  <si>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</si>
  <si>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</si>
  <si>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</si>
  <si>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</si>
  <si>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</si>
  <si>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</si>
  <si>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</si>
  <si>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</si>
  <si>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</si>
  <si>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</si>
  <si>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</si>
  <si>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</si>
  <si>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</si>
  <si>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</si>
  <si>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</si>
  <si>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</si>
  <si>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</si>
  <si>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</si>
  <si>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</si>
  <si>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</si>
  <si>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</si>
  <si>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</si>
  <si>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</si>
  <si>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</si>
  <si>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</si>
  <si>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</si>
  <si>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</si>
  <si>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</si>
  <si>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</si>
  <si>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</si>
  <si>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</si>
  <si>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</si>
  <si>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</si>
  <si>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</si>
  <si>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</si>
  <si>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</si>
  <si>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</si>
  <si>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</si>
  <si>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</si>
  <si>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</si>
  <si>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</si>
  <si>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</si>
  <si>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</si>
  <si>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</si>
  <si>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</si>
  <si>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</si>
  <si>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</si>
  <si>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</si>
  <si>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</si>
  <si>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</si>
  <si>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</si>
  <si>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</si>
  <si>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</si>
  <si>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</si>
  <si>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</si>
  <si>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</si>
  <si>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</si>
  <si>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</si>
  <si>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</si>
  <si>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</si>
  <si>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</si>
  <si>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</si>
  <si>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</si>
  <si>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</si>
  <si>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</si>
  <si>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</si>
  <si>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</si>
  <si>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</si>
  <si>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</si>
  <si>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</si>
  <si>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</si>
  <si>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</si>
  <si>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</si>
  <si>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</si>
  <si>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</si>
  <si>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</si>
  <si>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</si>
  <si>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</si>
  <si>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</si>
  <si>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</si>
  <si>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</si>
  <si>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</si>
  <si>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</si>
  <si>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</si>
  <si>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</si>
  <si>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</si>
  <si>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</si>
  <si>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</si>
  <si>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</si>
  <si>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</si>
  <si>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</si>
  <si>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</si>
  <si>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</si>
  <si>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</si>
  <si>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</si>
  <si>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</si>
  <si>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</si>
  <si>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</si>
  <si>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</si>
  <si>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</si>
  <si>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</si>
  <si>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</si>
  <si>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</si>
  <si>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</si>
  <si>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</si>
  <si>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</si>
  <si>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</si>
  <si>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</si>
  <si>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</si>
  <si>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</si>
  <si>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</si>
  <si>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</si>
  <si>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</si>
  <si>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</si>
  <si>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</si>
  <si>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</si>
  <si>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</si>
  <si>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</si>
  <si>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</si>
  <si>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</si>
  <si>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</si>
  <si>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</si>
  <si>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</si>
  <si>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</si>
  <si>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</si>
  <si>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</si>
  <si>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</si>
  <si>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</si>
  <si>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</si>
  <si>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</si>
  <si>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</si>
  <si>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</si>
  <si>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</si>
  <si>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</si>
  <si>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</si>
  <si>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</si>
  <si>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</si>
  <si>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</si>
  <si>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</si>
  <si>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</si>
  <si>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</si>
  <si>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</si>
  <si>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</si>
  <si>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</si>
  <si>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</si>
  <si>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</si>
  <si>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</si>
  <si>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</si>
  <si>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</si>
  <si>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</si>
  <si>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</si>
  <si>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</si>
  <si>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</si>
  <si>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</si>
  <si>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</si>
  <si>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</si>
  <si>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</si>
  <si>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</si>
  <si>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</si>
  <si>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</si>
  <si>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</si>
  <si>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</si>
  <si>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</si>
  <si>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</si>
  <si>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</si>
  <si>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</si>
  <si>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</si>
  <si>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</si>
  <si>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</si>
  <si>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</si>
  <si>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</si>
  <si>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</si>
  <si>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</si>
  <si>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</si>
  <si>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</si>
  <si>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</si>
  <si>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</si>
  <si>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</si>
  <si>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</si>
  <si>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</si>
  <si>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</si>
  <si>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</si>
  <si>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</si>
  <si>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</si>
  <si>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</si>
  <si>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</si>
  <si>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</si>
  <si>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</si>
  <si>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</si>
  <si>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</si>
  <si>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</si>
  <si>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</si>
  <si>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</si>
  <si>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</si>
  <si>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</si>
  <si>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</si>
  <si>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</si>
  <si>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</si>
  <si>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</si>
  <si>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</si>
  <si>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</si>
  <si>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</si>
  <si>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</si>
  <si>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</si>
  <si>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</si>
  <si>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</si>
  <si>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</si>
  <si>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</si>
  <si>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</si>
  <si>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</si>
  <si>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</si>
  <si>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</si>
  <si>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</si>
  <si>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</si>
  <si>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</si>
  <si>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</si>
  <si>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</si>
  <si>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</si>
  <si>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</si>
  <si>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</si>
  <si>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</si>
  <si>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</si>
  <si>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</si>
  <si>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</si>
  <si>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</si>
  <si>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</si>
  <si>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</si>
  <si>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</si>
  <si>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</si>
  <si>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</si>
  <si>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</si>
  <si>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</si>
  <si>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</si>
  <si>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</si>
  <si>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</si>
  <si>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</si>
  <si>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</si>
  <si>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</si>
  <si>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</si>
  <si>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</si>
  <si>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</si>
  <si>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</si>
  <si>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</si>
  <si>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</si>
  <si>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</si>
  <si>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</si>
  <si>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</si>
  <si>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</si>
  <si>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</si>
  <si>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</si>
  <si>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</si>
  <si>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</si>
  <si>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</si>
  <si>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</si>
  <si>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</si>
  <si>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</si>
  <si>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</si>
  <si>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</si>
  <si>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</si>
  <si>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</si>
  <si>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</si>
  <si>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</si>
  <si>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</si>
  <si>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</si>
  <si>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</si>
  <si>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</si>
  <si>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</si>
  <si>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</si>
  <si>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</si>
  <si>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</si>
  <si>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</si>
  <si>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</si>
  <si>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</si>
  <si>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</si>
  <si>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</si>
  <si>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</si>
  <si>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</si>
  <si>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</si>
  <si>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</si>
  <si>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</si>
  <si>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</si>
  <si>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</si>
  <si>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</si>
  <si>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</si>
  <si>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</si>
  <si>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</si>
  <si>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</si>
  <si>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</si>
  <si>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</si>
  <si>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</si>
  <si>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</si>
  <si>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</si>
  <si>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</si>
  <si>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</si>
  <si>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</si>
  <si>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</si>
  <si>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</si>
  <si>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</si>
  <si>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</si>
  <si>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</si>
  <si>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</si>
  <si>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</si>
  <si>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</si>
  <si>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</si>
  <si>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</si>
  <si>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</si>
  <si>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</si>
  <si>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</si>
  <si>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</si>
  <si>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</si>
  <si>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</si>
  <si>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</si>
  <si>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</si>
  <si>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</si>
  <si>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</si>
  <si>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</si>
  <si>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</si>
  <si>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</si>
  <si>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</si>
  <si>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</si>
  <si>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</si>
  <si>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</si>
  <si>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</si>
  <si>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</si>
  <si>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</si>
  <si>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</si>
  <si>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</si>
  <si>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</si>
  <si>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</si>
  <si>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</si>
  <si>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</si>
  <si>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</si>
  <si>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</si>
  <si>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</si>
  <si>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</si>
  <si>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</si>
  <si>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</si>
  <si>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</si>
  <si>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</si>
  <si>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</si>
  <si>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</si>
  <si>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</si>
  <si>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</si>
  <si>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</si>
  <si>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</si>
  <si>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</si>
  <si>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</si>
  <si>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</si>
  <si>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</si>
  <si>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</si>
  <si>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</si>
  <si>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</si>
  <si>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</si>
  <si>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</si>
  <si>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</si>
  <si>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</si>
  <si>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</si>
  <si>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</si>
  <si>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</si>
  <si>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</si>
  <si>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</si>
  <si>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</si>
  <si>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</si>
  <si>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</si>
  <si>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</si>
  <si>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</si>
  <si>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</si>
  <si>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</si>
  <si>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</si>
  <si>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</si>
  <si>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</si>
  <si>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</si>
  <si>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</si>
  <si>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</si>
  <si>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</si>
  <si>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</si>
  <si>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</si>
  <si>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</si>
  <si>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</si>
  <si>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</si>
  <si>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</si>
  <si>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</si>
  <si>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</si>
  <si>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</si>
  <si>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</si>
  <si>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</si>
  <si>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</si>
  <si>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</si>
  <si>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</si>
  <si>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</si>
  <si>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</si>
  <si>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</si>
  <si>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</si>
  <si>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</si>
  <si>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</si>
  <si>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</si>
  <si>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</si>
  <si>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</si>
  <si>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</si>
  <si>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</si>
  <si>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</si>
  <si>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</si>
  <si>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</si>
  <si>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</si>
  <si>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</si>
  <si>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</si>
  <si>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</si>
  <si>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</si>
  <si>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</si>
  <si>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</si>
  <si>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</si>
  <si>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</si>
  <si>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</si>
  <si>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</si>
  <si>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</si>
  <si>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</si>
  <si>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</si>
  <si>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</si>
  <si>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</si>
  <si>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</si>
  <si>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</si>
  <si>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</si>
  <si>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</si>
  <si>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</si>
  <si>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</si>
  <si>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</si>
  <si>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</si>
  <si>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</si>
  <si>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</si>
  <si>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</si>
  <si>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</si>
  <si>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</si>
  <si>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</si>
  <si>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</si>
  <si>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</si>
  <si>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</si>
  <si>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</si>
  <si>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</si>
  <si>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</si>
  <si>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</si>
  <si>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</si>
  <si>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</si>
  <si>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</si>
  <si>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</si>
  <si>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</si>
  <si>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</si>
  <si>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</si>
  <si>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</si>
  <si>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</si>
  <si>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</si>
  <si>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</si>
  <si>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</si>
  <si>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</si>
  <si>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</si>
  <si>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</si>
  <si>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</si>
  <si>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</si>
  <si>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</si>
  <si>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</si>
  <si>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</si>
  <si>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</si>
  <si>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</si>
  <si>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</si>
  <si>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</si>
  <si>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</si>
  <si>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</si>
  <si>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</si>
  <si>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</si>
  <si>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</si>
  <si>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</si>
  <si>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</si>
  <si>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</si>
  <si>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</si>
  <si>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</si>
  <si>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</si>
  <si>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</si>
  <si>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</si>
  <si>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</si>
  <si>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</si>
  <si>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</si>
  <si>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</si>
  <si>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</si>
  <si>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</si>
  <si>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</si>
  <si>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</si>
  <si>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</si>
  <si>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</si>
  <si>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</si>
  <si>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</si>
  <si>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</si>
  <si>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</si>
  <si>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</si>
  <si>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</si>
  <si>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</si>
  <si>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</si>
  <si>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</si>
  <si>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</si>
  <si>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</si>
  <si>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</si>
  <si>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</si>
  <si>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</si>
  <si>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</si>
  <si>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</si>
  <si>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</si>
  <si>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</si>
  <si>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</si>
  <si>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</si>
  <si>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</si>
  <si>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</si>
  <si>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</si>
  <si>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</si>
  <si>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</si>
  <si>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</si>
  <si>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</si>
  <si>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</si>
  <si>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</si>
  <si>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</si>
  <si>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</si>
  <si>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</si>
  <si>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</si>
  <si>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</si>
  <si>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</si>
  <si>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</si>
  <si>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</si>
  <si>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</si>
  <si>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</si>
  <si>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</si>
  <si>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</si>
  <si>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</si>
  <si>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</si>
  <si>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</si>
  <si>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</si>
  <si>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</si>
  <si>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</si>
  <si>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</si>
  <si>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</si>
  <si>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</si>
  <si>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</si>
  <si>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</si>
  <si>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</si>
  <si>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</si>
  <si>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</si>
  <si>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</si>
  <si>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</si>
  <si>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</si>
  <si>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</si>
  <si>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</si>
  <si>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</si>
  <si>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</si>
  <si>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</si>
  <si>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</si>
  <si>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</si>
  <si>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</si>
  <si>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</si>
  <si>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</si>
  <si>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</si>
  <si>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</si>
  <si>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</si>
  <si>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</si>
  <si>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</si>
  <si>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</si>
  <si>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</si>
  <si>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</si>
  <si>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</si>
  <si>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</si>
  <si>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</si>
  <si>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</si>
  <si>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</si>
  <si>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</si>
  <si>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</si>
  <si>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</si>
  <si>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</si>
  <si>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</si>
  <si>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</si>
  <si>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</si>
  <si>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</si>
  <si>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</si>
  <si>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</si>
  <si>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</si>
  <si>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</si>
  <si>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</si>
  <si>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</si>
  <si>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</si>
  <si>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</si>
  <si>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</si>
  <si>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</si>
  <si>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</si>
  <si>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</si>
  <si>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</si>
  <si>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</si>
  <si>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</si>
  <si>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</si>
  <si>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</si>
  <si>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</si>
  <si>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</si>
  <si>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</si>
  <si>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</si>
  <si>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</si>
  <si>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</si>
  <si>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</si>
  <si>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</si>
  <si>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</si>
  <si>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</si>
  <si>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</si>
  <si>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</si>
  <si>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</si>
  <si>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</si>
  <si>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</si>
  <si>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</si>
  <si>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</si>
  <si>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</si>
  <si>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</si>
  <si>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</si>
  <si>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</si>
  <si>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</si>
  <si>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</si>
  <si>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</si>
  <si>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</si>
  <si>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</si>
  <si>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</si>
  <si>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</si>
  <si>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</si>
  <si>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</si>
  <si>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</si>
  <si>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</si>
  <si>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</si>
  <si>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</si>
  <si>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</si>
  <si>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</si>
  <si>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</si>
  <si>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</si>
  <si>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</si>
  <si>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</si>
  <si>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</si>
  <si>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</si>
  <si>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</si>
  <si>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</si>
  <si>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</si>
  <si>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</si>
  <si>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</si>
  <si>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</si>
  <si>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</si>
  <si>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</si>
  <si>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</si>
  <si>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</si>
  <si>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</si>
  <si>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</si>
  <si>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</si>
  <si>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</si>
  <si>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</si>
  <si>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</si>
  <si>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</si>
  <si>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</si>
  <si>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</si>
  <si>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</si>
  <si>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</si>
  <si>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</si>
  <si>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</si>
  <si>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</si>
  <si>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</si>
  <si>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</si>
  <si>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</si>
  <si>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</si>
  <si>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</si>
  <si>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</si>
  <si>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</si>
  <si>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</si>
  <si>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</si>
  <si>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</si>
  <si>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</si>
  <si>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</si>
  <si>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</si>
  <si>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</si>
  <si>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</si>
  <si>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</si>
  <si>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</si>
  <si>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</si>
  <si>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</si>
  <si>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</si>
  <si>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</si>
  <si>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</si>
  <si>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</si>
  <si>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</si>
  <si>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</si>
  <si>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</si>
  <si>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</si>
  <si>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</si>
  <si>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</si>
  <si>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</si>
  <si>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</si>
  <si>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</si>
  <si>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</si>
  <si>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</si>
  <si>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</si>
  <si>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</si>
  <si>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</si>
  <si>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</si>
  <si>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</si>
  <si>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</si>
  <si>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</si>
  <si>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</si>
  <si>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</si>
  <si>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</si>
  <si>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</si>
  <si>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</si>
  <si>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</si>
  <si>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</si>
  <si>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</si>
  <si>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</si>
  <si>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</si>
  <si>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</si>
  <si>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</si>
  <si>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</si>
  <si>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</si>
  <si>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</si>
  <si>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</si>
  <si>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</si>
  <si>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</si>
  <si>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</si>
  <si>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</si>
  <si>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</si>
  <si>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</si>
  <si>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</si>
  <si>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</si>
  <si>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</si>
  <si>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</si>
  <si>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</si>
  <si>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</si>
  <si>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</si>
  <si>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</si>
  <si>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</si>
  <si>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</si>
  <si>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</si>
  <si>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</si>
  <si>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</si>
  <si>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</si>
  <si>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</si>
  <si>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</si>
  <si>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</si>
  <si>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</si>
  <si>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</si>
  <si>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</si>
  <si>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</si>
  <si>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</si>
  <si>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</si>
  <si>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</si>
  <si>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</si>
  <si>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</si>
  <si>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</si>
  <si>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</si>
  <si>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</si>
  <si>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</si>
  <si>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</si>
  <si>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</si>
  <si>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</si>
  <si>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</si>
  <si>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</si>
  <si>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</si>
  <si>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</si>
  <si>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</si>
  <si>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</si>
  <si>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</si>
  <si>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</si>
  <si>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</si>
  <si>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</si>
  <si>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</si>
  <si>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</si>
  <si>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</si>
  <si>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</si>
  <si>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</si>
  <si>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</si>
  <si>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</si>
  <si>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</si>
  <si>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</si>
  <si>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</si>
  <si>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</si>
  <si>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</si>
  <si>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</si>
  <si>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</si>
  <si>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</si>
  <si>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</si>
  <si>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</si>
  <si>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</si>
  <si>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</si>
  <si>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</si>
  <si>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</si>
  <si>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</si>
  <si>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</si>
  <si>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</si>
  <si>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</si>
  <si>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</si>
  <si>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</si>
  <si>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</si>
  <si>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</si>
  <si>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</si>
  <si>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</si>
  <si>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</si>
  <si>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</si>
  <si>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</si>
  <si>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</si>
  <si>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</si>
  <si>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</si>
  <si>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</si>
  <si>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</si>
  <si>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</si>
  <si>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</si>
  <si>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</si>
  <si>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</si>
  <si>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</si>
  <si>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</si>
  <si>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</si>
  <si>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</si>
  <si>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</si>
  <si>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</si>
  <si>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</si>
  <si>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</si>
  <si>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</si>
  <si>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</si>
  <si>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</si>
  <si>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</si>
  <si>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</si>
  <si>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</si>
  <si>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</si>
  <si>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</si>
  <si>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</si>
  <si>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</si>
  <si>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</si>
  <si>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</si>
  <si>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</si>
  <si>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</si>
  <si>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</si>
  <si>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</si>
  <si>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</si>
  <si>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</si>
  <si>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</si>
  <si>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</si>
  <si>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</si>
  <si>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</si>
  <si>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</si>
  <si>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</si>
  <si>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</si>
  <si>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</si>
  <si>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</si>
  <si>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</si>
  <si>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</si>
  <si>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</si>
  <si>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</si>
  <si>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</si>
  <si>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</si>
  <si>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</si>
  <si>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</si>
  <si>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</si>
  <si>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</si>
  <si>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</si>
  <si>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</si>
  <si>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</si>
  <si>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</si>
  <si>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</si>
  <si>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</si>
  <si>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</si>
  <si>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</si>
  <si>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</si>
  <si>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</si>
  <si>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</si>
  <si>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</si>
  <si>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</si>
  <si>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</si>
  <si>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</si>
  <si>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</si>
  <si>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</si>
  <si>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</si>
  <si>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</si>
  <si>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</si>
  <si>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</si>
  <si>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</si>
  <si>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</si>
  <si>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</si>
  <si>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</si>
  <si>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</si>
  <si>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</si>
  <si>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</si>
  <si>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</si>
  <si>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</si>
  <si>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</si>
  <si>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</si>
  <si>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</si>
  <si>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</si>
  <si>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</si>
  <si>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</si>
  <si>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</si>
  <si>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</si>
  <si>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</si>
  <si>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</si>
  <si>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</si>
  <si>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</si>
  <si>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</si>
  <si>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</si>
  <si>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</si>
  <si>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</si>
  <si>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</si>
  <si>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</si>
  <si>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</si>
  <si>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</si>
  <si>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</si>
  <si>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</si>
  <si>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</si>
  <si>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</si>
  <si>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</si>
  <si>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</si>
  <si>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</si>
  <si>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</si>
  <si>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</si>
  <si>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</si>
  <si>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</si>
  <si>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</si>
  <si>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</si>
  <si>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</si>
  <si>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</si>
  <si>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</si>
  <si>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</si>
  <si>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</si>
  <si>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</si>
  <si>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</si>
  <si>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</si>
  <si>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</si>
  <si>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</si>
  <si>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</si>
  <si>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</si>
  <si>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</si>
  <si>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</si>
  <si>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</si>
  <si>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</si>
  <si>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</si>
  <si>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</si>
  <si>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</si>
  <si>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</si>
  <si>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</si>
  <si>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</si>
  <si>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</si>
  <si>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</si>
  <si>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</si>
  <si>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</si>
  <si>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</si>
  <si>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</si>
  <si>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</si>
  <si>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</si>
  <si>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</si>
  <si>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</si>
  <si>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</si>
  <si>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</si>
  <si>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</si>
  <si>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</si>
  <si>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</si>
  <si>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</si>
  <si>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</si>
  <si>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</si>
  <si>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</si>
  <si>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</si>
  <si>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</si>
  <si>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</si>
  <si>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</si>
  <si>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</si>
  <si>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</si>
  <si>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</si>
  <si>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</si>
  <si>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</si>
  <si>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</si>
  <si>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</si>
  <si>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</si>
  <si>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</si>
  <si>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</si>
  <si>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</si>
  <si>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</si>
  <si>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</si>
  <si>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</si>
  <si>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</si>
  <si>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</si>
  <si>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</si>
  <si>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</si>
  <si>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</si>
  <si>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</si>
  <si>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</si>
  <si>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</si>
  <si>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</si>
  <si>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</si>
  <si>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</si>
  <si>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</si>
  <si>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</si>
  <si>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</si>
  <si>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</si>
  <si>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</si>
  <si>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</si>
  <si>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</si>
  <si>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</si>
  <si>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</si>
  <si>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</si>
  <si>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</si>
  <si>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</si>
  <si>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</si>
  <si>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</si>
  <si>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</si>
  <si>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</si>
  <si>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</si>
  <si>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</si>
  <si>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</si>
  <si>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</si>
  <si>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</si>
  <si>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</si>
  <si>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</si>
  <si>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</si>
  <si>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</si>
  <si>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</si>
  <si>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</si>
  <si>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</si>
  <si>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</si>
  <si>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</si>
  <si>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</si>
  <si>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</si>
  <si>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</si>
  <si>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</si>
  <si>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</si>
  <si>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</si>
  <si>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</si>
  <si>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</si>
  <si>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</si>
  <si>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</si>
  <si>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</si>
  <si>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</si>
  <si>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</si>
  <si>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</si>
  <si>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</si>
  <si>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</si>
  <si>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</si>
  <si>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</si>
  <si>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</si>
  <si>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</si>
  <si>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</si>
  <si>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</si>
  <si>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</si>
  <si>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</si>
  <si>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</si>
  <si>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</si>
  <si>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</si>
  <si>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</si>
  <si>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</si>
  <si>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</si>
  <si>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</si>
  <si>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</si>
  <si>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</si>
  <si>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</si>
  <si>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</si>
  <si>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</si>
  <si>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</si>
  <si>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</si>
  <si>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</si>
  <si>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</si>
  <si>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</si>
  <si>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</si>
  <si>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</si>
  <si>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</si>
  <si>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</si>
  <si>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</si>
  <si>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</si>
  <si>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</si>
  <si>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</si>
  <si>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</si>
  <si>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</si>
  <si>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</si>
  <si>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</si>
  <si>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</si>
  <si>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</si>
  <si>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</si>
  <si>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</si>
  <si>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</si>
  <si>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</si>
  <si>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</si>
  <si>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</si>
  <si>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</si>
  <si>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</si>
  <si>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</si>
  <si>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</si>
  <si>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</si>
  <si>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</si>
  <si>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</si>
  <si>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</si>
  <si>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</si>
  <si>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</si>
  <si>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</si>
  <si>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</si>
  <si>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</si>
  <si>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</si>
  <si>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</si>
  <si>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</si>
  <si>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</si>
  <si>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</si>
  <si>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</si>
  <si>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</si>
  <si>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</si>
  <si>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</si>
  <si>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</si>
  <si>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</si>
  <si>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</si>
  <si>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</si>
  <si>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</si>
  <si>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</si>
  <si>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</si>
  <si>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</si>
  <si>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</si>
  <si>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</si>
  <si>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</si>
  <si>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</si>
  <si>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</si>
  <si>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</si>
  <si>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</si>
  <si>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</si>
  <si>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</si>
  <si>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</si>
  <si>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</si>
  <si>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</si>
  <si>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</si>
  <si>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</si>
  <si>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</si>
  <si>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</si>
  <si>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</si>
  <si>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</si>
  <si>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</si>
  <si>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</si>
  <si>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</si>
  <si>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</si>
  <si>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</si>
  <si>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</si>
  <si>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</si>
  <si>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</si>
  <si>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</si>
  <si>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</si>
  <si>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</si>
  <si>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</si>
  <si>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</si>
  <si>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</si>
  <si>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</si>
  <si>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</si>
  <si>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</si>
  <si>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</si>
  <si>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</si>
  <si>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</si>
  <si>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</si>
  <si>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</si>
  <si>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</si>
  <si>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</si>
  <si>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</si>
  <si>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</si>
  <si>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</si>
  <si>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</si>
  <si>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</si>
  <si>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</si>
  <si>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</si>
  <si>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</si>
  <si>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</si>
  <si>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</si>
  <si>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</si>
  <si>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</si>
  <si>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</si>
  <si>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</si>
  <si>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</si>
  <si>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</si>
  <si>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</si>
  <si>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</si>
  <si>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</si>
  <si>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</si>
  <si>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</si>
  <si>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</si>
  <si>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</si>
  <si>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</si>
  <si>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</si>
  <si>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</si>
  <si>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</si>
  <si>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</si>
  <si>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</si>
  <si>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</si>
  <si>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</si>
  <si>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</si>
  <si>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</si>
  <si>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</si>
  <si>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</si>
  <si>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</si>
  <si>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</si>
  <si>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</si>
  <si>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</si>
  <si>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</si>
  <si>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</si>
  <si>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</si>
  <si>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</si>
  <si>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</si>
  <si>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</si>
  <si>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</si>
  <si>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</si>
  <si>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</si>
  <si>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</si>
  <si>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</si>
  <si>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</si>
  <si>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</si>
  <si>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</si>
  <si>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</si>
  <si>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</si>
  <si>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</si>
  <si>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</si>
  <si>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</si>
  <si>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</si>
  <si>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</si>
  <si>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</si>
  <si>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</si>
  <si>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</si>
  <si>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</si>
  <si>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</si>
  <si>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</si>
  <si>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</si>
  <si>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</si>
  <si>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</si>
  <si>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</si>
  <si>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</si>
  <si>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</si>
  <si>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</si>
  <si>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</si>
  <si>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</si>
  <si>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</si>
  <si>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</si>
  <si>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</si>
  <si>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</si>
  <si>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</si>
  <si>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</si>
  <si>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</si>
  <si>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</si>
  <si>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</si>
  <si>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</si>
  <si>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</si>
  <si>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</si>
  <si>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</si>
  <si>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</si>
  <si>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</si>
  <si>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</si>
  <si>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</si>
  <si>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</si>
  <si>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</si>
  <si>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</si>
  <si>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</si>
  <si>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</si>
  <si>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</si>
  <si>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</si>
  <si>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</si>
  <si>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</si>
  <si>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</si>
  <si>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</si>
  <si>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</si>
  <si>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</si>
  <si>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</si>
  <si>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</si>
  <si>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</si>
  <si>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</si>
  <si>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</si>
  <si>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</si>
  <si>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</si>
  <si>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</si>
  <si>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</si>
  <si>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</si>
  <si>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</si>
  <si>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</si>
  <si>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</si>
  <si>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</si>
  <si>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</si>
  <si>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</si>
  <si>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</si>
  <si>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</si>
  <si>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</si>
  <si>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</si>
  <si>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</si>
  <si>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</si>
  <si>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</si>
  <si>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</si>
  <si>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</si>
  <si>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</si>
  <si>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</si>
  <si>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</si>
  <si>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</si>
  <si>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</si>
  <si>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</si>
  <si>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</si>
  <si>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</si>
  <si>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</si>
  <si>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</si>
  <si>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</si>
  <si>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</si>
  <si>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</si>
  <si>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</si>
  <si>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</si>
  <si>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</si>
  <si>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</si>
  <si>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</si>
  <si>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</si>
  <si>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</si>
  <si>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</si>
  <si>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</si>
  <si>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</si>
  <si>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</si>
  <si>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</si>
  <si>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</si>
  <si>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</si>
  <si>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</si>
  <si>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</si>
  <si>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</si>
  <si>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</si>
  <si>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</si>
  <si>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</si>
  <si>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</si>
  <si>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</si>
  <si>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</si>
  <si>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</si>
  <si>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</si>
  <si>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</si>
  <si>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</si>
  <si>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</si>
  <si>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</si>
  <si>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</si>
  <si>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</si>
  <si>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</si>
  <si>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</si>
  <si>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</si>
  <si>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</si>
  <si>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</si>
  <si>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</si>
  <si>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</si>
  <si>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</si>
  <si>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</si>
  <si>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</si>
  <si>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</si>
  <si>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</si>
  <si>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</si>
  <si>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</si>
  <si>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</si>
  <si>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</si>
  <si>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</si>
  <si>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</si>
  <si>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</si>
  <si>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</si>
  <si>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</si>
  <si>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</si>
  <si>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</si>
  <si>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</si>
  <si>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</si>
  <si>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</si>
  <si>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</si>
  <si>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</si>
  <si>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</si>
  <si>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</si>
  <si>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</si>
  <si>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</si>
  <si>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</si>
  <si>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</si>
  <si>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</si>
  <si>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</si>
  <si>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</si>
  <si>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</si>
  <si>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</si>
  <si>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</si>
  <si>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</si>
  <si>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</si>
  <si>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</si>
  <si>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</si>
  <si>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</si>
  <si>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</si>
  <si>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</si>
  <si>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</si>
  <si>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</si>
  <si>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</si>
  <si>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</si>
  <si>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</si>
  <si>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</si>
  <si>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</si>
  <si>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</si>
  <si>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</si>
  <si>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</si>
  <si>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</si>
  <si>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</si>
  <si>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</si>
  <si>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</si>
  <si>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</si>
  <si>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</si>
  <si>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</si>
  <si>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</si>
  <si>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</si>
  <si>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</si>
  <si>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</si>
  <si>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</si>
  <si>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</si>
  <si>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</si>
  <si>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</si>
  <si>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</si>
  <si>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</si>
  <si>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</si>
  <si>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</si>
  <si>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</si>
  <si>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</si>
  <si>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</si>
  <si>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</si>
  <si>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</si>
  <si>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</si>
  <si>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</si>
  <si>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</si>
  <si>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</si>
  <si>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</si>
  <si>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</si>
  <si>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</si>
  <si>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</si>
  <si>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</si>
  <si>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</si>
  <si>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</si>
  <si>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</si>
  <si>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</si>
  <si>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</si>
  <si>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</si>
  <si>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</si>
  <si>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</si>
  <si>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</si>
  <si>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</si>
  <si>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</si>
  <si>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</si>
  <si>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</si>
  <si>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</si>
  <si>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</si>
  <si>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</si>
  <si>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</si>
  <si>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</si>
  <si>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</si>
  <si>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</si>
  <si>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</si>
  <si>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</si>
  <si>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</si>
  <si>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</si>
  <si>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</si>
  <si>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</si>
  <si>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</si>
  <si>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</si>
  <si>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</si>
  <si>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</si>
  <si>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</si>
  <si>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</si>
  <si>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</si>
  <si>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</si>
  <si>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</si>
  <si>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</si>
  <si>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</si>
  <si>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</si>
  <si>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</si>
  <si>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</si>
  <si>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</si>
  <si>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</si>
  <si>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</si>
  <si>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</si>
  <si>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</si>
  <si>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</si>
  <si>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</si>
  <si>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</si>
  <si>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</si>
  <si>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</si>
  <si>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</si>
  <si>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</si>
  <si>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</si>
  <si>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</si>
  <si>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</si>
  <si>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</si>
  <si>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</si>
  <si>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</si>
  <si>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</si>
  <si>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</si>
  <si>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</si>
  <si>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</si>
  <si>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</si>
  <si>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</si>
  <si>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</si>
  <si>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</si>
  <si>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</si>
  <si>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</si>
  <si>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</si>
  <si>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</si>
  <si>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</si>
  <si>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</si>
  <si>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</si>
  <si>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</si>
  <si>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</si>
  <si>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</si>
  <si>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</si>
  <si>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</si>
  <si>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</si>
  <si>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</si>
  <si>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</si>
  <si>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</si>
  <si>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</si>
  <si>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</si>
  <si>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</si>
  <si>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</si>
  <si>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</si>
  <si>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</si>
  <si>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</si>
  <si>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</si>
  <si>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</si>
  <si>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</si>
  <si>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</si>
  <si>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</si>
  <si>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</si>
  <si>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</si>
  <si>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</si>
  <si>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</si>
  <si>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</si>
  <si>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</si>
  <si>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</si>
  <si>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</si>
  <si>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</si>
  <si>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</si>
  <si>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</si>
  <si>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</si>
  <si>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</si>
  <si>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</si>
  <si>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</si>
  <si>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</si>
  <si>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</si>
  <si>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</si>
  <si>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</si>
  <si>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</si>
  <si>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</si>
  <si>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</si>
  <si>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</si>
  <si>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</si>
  <si>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</si>
  <si>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</si>
  <si>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</si>
  <si>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</si>
  <si>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</si>
  <si>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</si>
  <si>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</si>
  <si>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</si>
  <si>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</si>
  <si>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</si>
  <si>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</si>
  <si>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</si>
  <si>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</si>
  <si>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</si>
  <si>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</si>
  <si>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</si>
  <si>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</si>
  <si>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</si>
  <si>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</si>
  <si>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</si>
  <si>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</si>
  <si>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</si>
  <si>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</si>
  <si>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</si>
  <si>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</si>
  <si>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</si>
  <si>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</si>
  <si>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</si>
  <si>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</si>
  <si>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</si>
  <si>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</si>
  <si>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</si>
  <si>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</si>
  <si>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</si>
  <si>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</si>
  <si>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</si>
  <si>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</si>
  <si>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</si>
  <si>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</si>
  <si>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</si>
  <si>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</si>
  <si>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</si>
  <si>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</si>
  <si>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</si>
  <si>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</si>
  <si>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</si>
  <si>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</si>
  <si>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</si>
  <si>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</si>
  <si>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</si>
  <si>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</si>
  <si>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</si>
  <si>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</si>
  <si>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</si>
  <si>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</si>
  <si>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</si>
  <si>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</si>
  <si>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</si>
  <si>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</si>
  <si>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</si>
  <si>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</si>
  <si>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</si>
  <si>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</si>
  <si>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</si>
  <si>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</si>
  <si>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</si>
  <si>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</si>
  <si>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</si>
  <si>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</si>
  <si>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</si>
  <si>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</si>
  <si>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</si>
  <si>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</si>
  <si>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</si>
  <si>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</si>
  <si>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</si>
  <si>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</si>
  <si>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</si>
  <si>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</si>
  <si>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</si>
  <si>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</si>
  <si>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</si>
  <si>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</si>
  <si>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</si>
  <si>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</si>
  <si>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</si>
  <si>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</si>
  <si>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</si>
  <si>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</si>
  <si>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</si>
  <si>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</si>
  <si>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</si>
  <si>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</si>
  <si>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</si>
  <si>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</si>
  <si>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</si>
  <si>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</si>
  <si>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</si>
  <si>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</si>
  <si>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</si>
  <si>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</si>
  <si>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</si>
  <si>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</si>
  <si>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</si>
  <si>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</si>
  <si>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</si>
  <si>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</si>
  <si>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</si>
  <si>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</si>
  <si>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</si>
  <si>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</si>
  <si>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</si>
  <si>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</si>
  <si>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</si>
  <si>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</si>
  <si>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</si>
  <si>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</si>
  <si>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</si>
  <si>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</si>
  <si>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</si>
  <si>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</si>
  <si>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</si>
  <si>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</si>
  <si>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</si>
  <si>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</si>
  <si>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</si>
  <si>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</si>
  <si>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</si>
  <si>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</si>
  <si>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</si>
  <si>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</si>
  <si>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</si>
  <si>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</si>
  <si>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</si>
  <si>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</si>
  <si>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</si>
  <si>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</si>
  <si>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</si>
  <si>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</si>
  <si>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</si>
  <si>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</si>
  <si>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</si>
  <si>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</si>
  <si>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</si>
  <si>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</si>
  <si>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</si>
  <si>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</si>
  <si>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</si>
  <si>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</si>
  <si>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</si>
  <si>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</si>
  <si>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</si>
  <si>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</si>
  <si>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</si>
  <si>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</si>
  <si>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</si>
  <si>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</si>
  <si>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</si>
  <si>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</si>
  <si>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</si>
  <si>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</si>
  <si>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</si>
  <si>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</si>
  <si>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</si>
  <si>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</si>
  <si>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</si>
  <si>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</si>
  <si>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</si>
  <si>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</si>
  <si>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</si>
  <si>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</si>
  <si>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</si>
  <si>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</si>
  <si>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</si>
  <si>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</si>
  <si>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</si>
  <si>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</si>
  <si>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</si>
  <si>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</si>
  <si>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</si>
  <si>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</si>
  <si>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</si>
  <si>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</si>
  <si>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</si>
  <si>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</si>
  <si>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</si>
  <si>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</si>
  <si>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</si>
  <si>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</si>
  <si>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</si>
  <si>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</si>
  <si>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</si>
  <si>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</si>
  <si>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</si>
  <si>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</si>
  <si>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</si>
  <si>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</si>
  <si>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</si>
  <si>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</si>
  <si>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</si>
  <si>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</si>
  <si>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</si>
  <si>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</si>
  <si>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</si>
  <si>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</si>
  <si>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</si>
  <si>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</si>
  <si>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</si>
  <si>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</si>
  <si>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</si>
  <si>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</si>
  <si>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</si>
  <si>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</si>
  <si>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</si>
  <si>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</si>
  <si>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</si>
  <si>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</si>
  <si>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</si>
  <si>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</si>
  <si>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</si>
  <si>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</si>
  <si>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</si>
  <si>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</si>
  <si>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</si>
  <si>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</si>
  <si>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</si>
  <si>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</si>
  <si>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</si>
  <si>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</si>
  <si>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</si>
  <si>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</si>
  <si>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</si>
  <si>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</si>
  <si>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</si>
  <si>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</si>
  <si>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</si>
  <si>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</si>
  <si>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</si>
  <si>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</si>
  <si>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</si>
  <si>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</si>
  <si>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</si>
  <si>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</si>
  <si>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</si>
  <si>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</si>
  <si>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</si>
  <si>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</si>
  <si>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</si>
  <si>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</si>
  <si>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</si>
  <si>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</si>
  <si>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</si>
  <si>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</si>
  <si>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</si>
  <si>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</si>
  <si>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</si>
  <si>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</si>
  <si>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</si>
  <si>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</si>
  <si>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</si>
  <si>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</si>
  <si>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</si>
  <si>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</si>
  <si>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</si>
  <si>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</si>
  <si>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</si>
  <si>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</si>
  <si>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</si>
  <si>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</si>
  <si>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</si>
  <si>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</si>
  <si>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</si>
  <si>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</si>
  <si>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</si>
  <si>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</si>
  <si>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</si>
  <si>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</si>
  <si>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</si>
  <si>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</si>
  <si>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</si>
  <si>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</si>
  <si>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</si>
  <si>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</si>
  <si>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</si>
  <si>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</si>
  <si>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</si>
  <si>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</si>
  <si>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</si>
  <si>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</si>
  <si>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</si>
  <si>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</si>
  <si>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</si>
  <si>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</si>
  <si>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</si>
  <si>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</si>
  <si>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</si>
  <si>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</si>
  <si>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</si>
  <si>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</si>
  <si>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</si>
  <si>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</si>
  <si>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</si>
  <si>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</si>
  <si>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</si>
  <si>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</si>
  <si>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</si>
  <si>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</si>
  <si>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</si>
  <si>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</si>
  <si>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</si>
  <si>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</si>
  <si>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</si>
  <si>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</si>
  <si>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</si>
  <si>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</si>
  <si>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</si>
  <si>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</si>
  <si>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</si>
  <si>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</si>
  <si>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</si>
  <si>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</si>
  <si>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</si>
  <si>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</si>
  <si>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</si>
  <si>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</si>
  <si>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</si>
  <si>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</si>
  <si>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</si>
  <si>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</si>
  <si>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</si>
  <si>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</si>
  <si>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</si>
  <si>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</si>
  <si>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</si>
  <si>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</si>
  <si>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</si>
  <si>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</si>
  <si>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</si>
  <si>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</si>
  <si>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</si>
  <si>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</si>
  <si>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</si>
  <si>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</si>
  <si>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</si>
  <si>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</si>
  <si>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</si>
  <si>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</si>
  <si>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</si>
  <si>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</si>
  <si>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</si>
  <si>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</si>
  <si>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</si>
  <si>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</si>
  <si>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</si>
  <si>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</si>
  <si>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</si>
  <si>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</si>
  <si>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</si>
  <si>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</si>
  <si>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</si>
  <si>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</si>
  <si>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</si>
  <si>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</si>
  <si>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</si>
  <si>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</si>
  <si>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</si>
  <si>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</si>
  <si>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</si>
  <si>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</si>
  <si>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</si>
  <si>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</si>
  <si>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</si>
  <si>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</si>
  <si>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</si>
  <si>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</si>
  <si>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</si>
  <si>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</si>
  <si>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</si>
  <si>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</si>
  <si>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</si>
  <si>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</si>
  <si>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</si>
  <si>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</si>
  <si>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</si>
  <si>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</si>
  <si>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</si>
  <si>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</si>
  <si>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</si>
  <si>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</si>
  <si>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</si>
  <si>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</si>
  <si>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</si>
  <si>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</si>
  <si>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</si>
  <si>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</si>
  <si>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</si>
  <si>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</si>
  <si>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</si>
  <si>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</si>
  <si>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</si>
  <si>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</si>
  <si>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</si>
  <si>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</si>
  <si>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</si>
  <si>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</si>
  <si>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</si>
  <si>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</si>
  <si>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</si>
  <si>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</si>
  <si>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</si>
  <si>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</si>
  <si>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</si>
  <si>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</si>
  <si>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</si>
  <si>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</si>
  <si>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</si>
  <si>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</si>
  <si>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</si>
  <si>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</si>
  <si>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</si>
  <si>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</si>
  <si>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</si>
  <si>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</si>
  <si>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</si>
  <si>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</si>
  <si>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</si>
  <si>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</si>
  <si>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</si>
  <si>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</si>
  <si>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</si>
  <si>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</si>
  <si>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</si>
  <si>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</si>
  <si>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</si>
  <si>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</si>
  <si>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</si>
  <si>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</si>
  <si>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</si>
  <si>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</si>
  <si>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</si>
  <si>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</si>
  <si>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</si>
  <si>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</si>
  <si>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</si>
  <si>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</si>
  <si>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</si>
  <si>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</si>
  <si>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</si>
  <si>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</si>
  <si>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</si>
  <si>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</si>
  <si>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</si>
  <si>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</si>
  <si>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</si>
  <si>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</si>
  <si>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</si>
  <si>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</si>
  <si>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</si>
  <si>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</si>
  <si>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</si>
  <si>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</si>
  <si>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</si>
  <si>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</si>
  <si>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</si>
  <si>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</si>
  <si>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</si>
  <si>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</si>
  <si>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</si>
  <si>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</si>
  <si>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</si>
  <si>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</si>
  <si>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</si>
  <si>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</si>
  <si>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</si>
  <si>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</si>
  <si>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</si>
  <si>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</si>
  <si>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</si>
  <si>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</si>
  <si>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</si>
  <si>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</si>
  <si>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</si>
  <si>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</si>
  <si>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</si>
  <si>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</si>
  <si>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</si>
  <si>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</si>
  <si>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</si>
  <si>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</si>
  <si>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</si>
  <si>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</si>
  <si>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</si>
  <si>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</si>
  <si>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</si>
  <si>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</si>
  <si>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</si>
  <si>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</si>
  <si>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</si>
  <si>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</si>
  <si>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</si>
  <si>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</si>
  <si>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</si>
  <si>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</si>
  <si>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</si>
  <si>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</si>
  <si>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</si>
  <si>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</si>
  <si>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</si>
  <si>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</si>
  <si>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</si>
  <si>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</si>
  <si>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</si>
  <si>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</si>
  <si>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</si>
  <si>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</si>
  <si>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</si>
  <si>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</si>
  <si>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</si>
  <si>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</si>
  <si>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</si>
  <si>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</si>
  <si>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</si>
  <si>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</si>
  <si>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</si>
  <si>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</si>
  <si>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</si>
  <si>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</si>
  <si>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</si>
  <si>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</si>
  <si>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</si>
  <si>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</si>
  <si>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</si>
  <si>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</si>
  <si>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</si>
  <si>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</si>
  <si>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</si>
  <si>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</si>
  <si>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</si>
  <si>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</si>
  <si>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</si>
  <si>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</si>
  <si>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</si>
  <si>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</si>
  <si>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</si>
  <si>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</si>
  <si>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</si>
  <si>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</si>
  <si>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</si>
  <si>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</si>
  <si>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</si>
  <si>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</si>
  <si>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</si>
  <si>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</si>
  <si>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</si>
  <si>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</si>
  <si>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</si>
  <si>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</si>
  <si>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</si>
  <si>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</si>
  <si>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</si>
  <si>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</si>
  <si>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</si>
  <si>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</si>
  <si>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</si>
  <si>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</si>
  <si>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</si>
  <si>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</si>
  <si>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</si>
  <si>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</si>
  <si>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</si>
  <si>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</si>
  <si>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</si>
  <si>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</si>
  <si>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</si>
  <si>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</si>
  <si>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</si>
  <si>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</si>
  <si>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</si>
  <si>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</si>
  <si>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</si>
  <si>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</si>
  <si>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</si>
  <si>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</si>
  <si>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</si>
  <si>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</si>
  <si>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</si>
  <si>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</si>
  <si>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</si>
  <si>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</si>
  <si>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</si>
  <si>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</si>
  <si>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</si>
  <si>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</si>
  <si>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</si>
  <si>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</si>
  <si>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</si>
  <si>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</si>
  <si>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</si>
  <si>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</si>
  <si>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</si>
  <si>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</si>
  <si>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</si>
  <si>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</si>
  <si>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</si>
  <si>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</si>
  <si>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</si>
  <si>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</si>
  <si>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</si>
  <si>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</si>
  <si>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</si>
  <si>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</si>
  <si>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</si>
  <si>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</si>
  <si>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</si>
  <si>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</si>
  <si>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</si>
  <si>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</si>
  <si>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</si>
  <si>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</si>
  <si>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</si>
  <si>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</si>
  <si>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</si>
  <si>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</si>
  <si>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</si>
  <si>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</si>
  <si>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</si>
  <si>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</si>
  <si>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</si>
  <si>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</si>
  <si>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</si>
  <si>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</si>
  <si>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</si>
  <si>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</si>
  <si>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</si>
  <si>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</si>
  <si>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</si>
  <si>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</si>
  <si>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</si>
  <si>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</si>
  <si>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</si>
  <si>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</si>
  <si>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</si>
  <si>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</si>
  <si>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</si>
  <si>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</si>
  <si>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</si>
  <si>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</si>
  <si>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</si>
  <si>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</si>
  <si>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</si>
  <si>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</si>
  <si>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</si>
  <si>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</si>
  <si>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</si>
  <si>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</si>
  <si>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</si>
  <si>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</si>
  <si>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</si>
  <si>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</si>
  <si>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</si>
  <si>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</si>
  <si>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</si>
  <si>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</si>
  <si>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</si>
  <si>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</si>
  <si>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</si>
  <si>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</si>
  <si>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</si>
  <si>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</si>
  <si>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</si>
  <si>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</si>
  <si>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</si>
  <si>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</si>
  <si>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</si>
  <si>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</si>
  <si>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</si>
  <si>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</si>
  <si>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</si>
  <si>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</si>
  <si>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</si>
  <si>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</si>
  <si>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</si>
  <si>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</si>
  <si>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</si>
  <si>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</si>
  <si>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</si>
  <si>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</si>
  <si>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</si>
  <si>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</si>
  <si>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</si>
  <si>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</si>
  <si>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</si>
  <si>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</si>
  <si>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</si>
  <si>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</si>
  <si>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</si>
  <si>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</si>
  <si>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</si>
  <si>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</si>
  <si>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</si>
  <si>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</si>
  <si>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</si>
  <si>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</si>
  <si>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</si>
  <si>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</si>
  <si>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</si>
  <si>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</si>
  <si>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</si>
  <si>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</si>
  <si>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</si>
  <si>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</si>
  <si>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</si>
  <si>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</si>
  <si>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</si>
  <si>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</si>
  <si>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</si>
  <si>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</si>
  <si>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</si>
  <si>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</si>
  <si>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</si>
  <si>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</si>
  <si>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</si>
  <si>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</si>
  <si>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</si>
  <si>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</si>
  <si>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</si>
  <si>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</si>
  <si>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</si>
  <si>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</si>
  <si>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</si>
  <si>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</si>
  <si>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</si>
  <si>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</si>
  <si>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</si>
  <si>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</si>
  <si>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</si>
  <si>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</si>
  <si>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</si>
  <si>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</si>
  <si>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</si>
  <si>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</si>
  <si>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</si>
  <si>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</si>
  <si>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</si>
  <si>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</si>
  <si>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</si>
  <si>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</si>
  <si>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</si>
  <si>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</si>
  <si>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</si>
  <si>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</si>
  <si>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</si>
  <si>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</si>
  <si>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</si>
  <si>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</si>
  <si>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</si>
  <si>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</si>
  <si>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</si>
  <si>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</si>
  <si>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</si>
  <si>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</si>
  <si>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</si>
  <si>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</si>
  <si>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</si>
  <si>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</si>
  <si>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</si>
  <si>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</si>
  <si>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</si>
  <si>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</si>
  <si>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</si>
  <si>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</si>
  <si>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</si>
  <si>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</si>
  <si>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</si>
  <si>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</si>
  <si>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</si>
  <si>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</si>
  <si>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</si>
  <si>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</si>
  <si>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</si>
  <si>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</si>
  <si>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</si>
  <si>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</si>
  <si>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</si>
  <si>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</si>
  <si>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</si>
  <si>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</si>
  <si>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</si>
  <si>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</si>
  <si>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</si>
  <si>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</si>
  <si>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</si>
  <si>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</si>
  <si>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</si>
  <si>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</si>
  <si>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</si>
  <si>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</si>
  <si>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</si>
  <si>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</si>
  <si>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</si>
  <si>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</si>
  <si>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</si>
  <si>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</si>
  <si>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</si>
  <si>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</si>
  <si>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</si>
  <si>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</si>
  <si>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</si>
  <si>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</si>
  <si>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</si>
  <si>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</si>
  <si>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</si>
  <si>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</si>
  <si>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</si>
  <si>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</si>
  <si>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</si>
  <si>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</si>
  <si>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</si>
  <si>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</si>
  <si>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</si>
  <si>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</si>
  <si>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</si>
  <si>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</si>
  <si>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</si>
  <si>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</si>
  <si>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</si>
  <si>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</si>
  <si>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</si>
  <si>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</si>
  <si>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</si>
  <si>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</si>
  <si>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</si>
  <si>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</si>
  <si>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</si>
  <si>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</si>
  <si>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</si>
  <si>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</si>
  <si>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</si>
  <si>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</si>
  <si>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</si>
  <si>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</si>
  <si>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</si>
  <si>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</si>
  <si>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</si>
  <si>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</si>
  <si>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</si>
  <si>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</si>
  <si>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</si>
  <si>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</si>
  <si>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</si>
  <si>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</si>
  <si>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</si>
  <si>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</si>
  <si>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</si>
  <si>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</si>
  <si>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</si>
  <si>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</si>
  <si>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</si>
  <si>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</si>
  <si>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</si>
  <si>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</si>
  <si>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</si>
  <si>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</si>
  <si>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</si>
  <si>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</si>
  <si>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</si>
  <si>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</si>
  <si>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</si>
  <si>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</si>
  <si>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</si>
  <si>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</si>
  <si>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</si>
  <si>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</si>
  <si>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</si>
  <si>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</si>
  <si>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</si>
  <si>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</si>
  <si>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</si>
  <si>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</si>
  <si>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</si>
  <si>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</si>
  <si>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</si>
  <si>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</si>
  <si>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</si>
  <si>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</si>
  <si>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</si>
  <si>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</si>
  <si>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</si>
  <si>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</si>
  <si>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</si>
  <si>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</si>
  <si>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</si>
  <si>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</si>
  <si>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</si>
  <si>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</si>
  <si>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</si>
  <si>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</si>
  <si>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</si>
  <si>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</si>
  <si>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</si>
  <si>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</si>
  <si>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</si>
  <si>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</si>
  <si>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</si>
  <si>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</si>
  <si>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</si>
  <si>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</si>
  <si>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</si>
  <si>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</si>
  <si>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</si>
  <si>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</si>
  <si>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</si>
  <si>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</si>
  <si>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</si>
  <si>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</si>
  <si>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</si>
  <si>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</si>
  <si>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</si>
  <si>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</si>
  <si>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</si>
  <si>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</si>
  <si>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</si>
  <si>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</si>
  <si>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</si>
  <si>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</si>
  <si>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</si>
  <si>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</si>
  <si>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</si>
  <si>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</si>
  <si>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</si>
  <si>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</si>
  <si>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</si>
  <si>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</si>
  <si>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</si>
  <si>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</si>
  <si>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</si>
  <si>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</si>
  <si>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</si>
  <si>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</si>
  <si>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</si>
  <si>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</si>
  <si>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</si>
  <si>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</si>
  <si>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</si>
  <si>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</si>
  <si>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</si>
  <si>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</si>
  <si>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</si>
  <si>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</si>
  <si>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</si>
  <si>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</si>
  <si>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</si>
  <si>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</si>
  <si>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</si>
  <si>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</si>
  <si>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</si>
  <si>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</si>
  <si>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</si>
  <si>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</si>
  <si>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</si>
  <si>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</si>
  <si>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</si>
  <si>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</si>
  <si>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</si>
  <si>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</si>
  <si>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</si>
  <si>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</si>
  <si>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</si>
  <si>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</si>
  <si>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</si>
  <si>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</si>
  <si>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</si>
  <si>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</si>
  <si>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</si>
  <si>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</si>
  <si>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</si>
  <si>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</si>
  <si>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</si>
  <si>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</si>
  <si>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</si>
  <si>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</si>
  <si>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</si>
  <si>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</si>
  <si>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</si>
  <si>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</si>
  <si>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</si>
  <si>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</si>
  <si>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</si>
  <si>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</si>
  <si>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</si>
  <si>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</si>
  <si>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</si>
  <si>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</si>
  <si>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</si>
  <si>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</si>
  <si>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</si>
  <si>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</si>
  <si>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</si>
  <si>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</si>
  <si>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</si>
  <si>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</si>
  <si>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</si>
  <si>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</si>
  <si>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</si>
  <si>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</si>
  <si>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</si>
  <si>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</si>
  <si>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</si>
  <si>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</si>
  <si>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</si>
  <si>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</si>
  <si>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</si>
  <si>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</si>
  <si>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</si>
  <si>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</si>
  <si>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</si>
  <si>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</si>
  <si>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</si>
  <si>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</si>
  <si>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</si>
  <si>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</si>
  <si>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</si>
  <si>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</si>
  <si>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</si>
  <si>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</si>
  <si>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</si>
  <si>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</si>
  <si>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</si>
  <si>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</si>
  <si>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</si>
  <si>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</si>
  <si>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</si>
  <si>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</si>
  <si>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</si>
  <si>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</si>
  <si>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</si>
  <si>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</si>
  <si>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</si>
  <si>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</si>
  <si>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</si>
  <si>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</si>
  <si>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</si>
  <si>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</si>
  <si>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</si>
  <si>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</si>
  <si>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</si>
  <si>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</si>
  <si>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</si>
  <si>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</si>
  <si>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</si>
  <si>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</si>
  <si>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</si>
  <si>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</si>
  <si>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</si>
  <si>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</si>
  <si>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</si>
  <si>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</si>
  <si>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</si>
  <si>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</si>
  <si>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</si>
  <si>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</si>
  <si>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</si>
  <si>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</si>
  <si>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</si>
  <si>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</si>
  <si>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</si>
  <si>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</si>
  <si>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</si>
  <si>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</si>
  <si>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</si>
  <si>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</si>
  <si>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</si>
  <si>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</si>
  <si>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</si>
  <si>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</si>
  <si>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</si>
  <si>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</si>
  <si>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</si>
  <si>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</si>
  <si>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</si>
  <si>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</si>
  <si>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</si>
  <si>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</si>
  <si>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</si>
  <si>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</si>
  <si>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</si>
  <si>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</si>
  <si>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</si>
  <si>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</si>
  <si>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</si>
  <si>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</si>
  <si>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</si>
  <si>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</si>
  <si>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</si>
  <si>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</si>
  <si>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</si>
  <si>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</si>
  <si>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</si>
  <si>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</si>
  <si>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</si>
  <si>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</si>
  <si>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</si>
  <si>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</si>
  <si>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</si>
  <si>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</si>
  <si>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</si>
  <si>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</si>
  <si>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</si>
  <si>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</si>
  <si>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</si>
  <si>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</si>
  <si>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</si>
  <si>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</si>
  <si>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</si>
  <si>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</si>
  <si>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</si>
  <si>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</si>
  <si>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</si>
  <si>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</si>
  <si>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</si>
  <si>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</si>
  <si>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</si>
  <si>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</si>
  <si>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</si>
  <si>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</si>
  <si>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</si>
  <si>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</si>
  <si>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</si>
  <si>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</si>
  <si>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</si>
  <si>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</si>
  <si>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</si>
  <si>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</si>
  <si>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</si>
  <si>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</si>
  <si>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</si>
  <si>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</si>
  <si>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</si>
  <si>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</si>
  <si>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</si>
  <si>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</si>
  <si>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</si>
  <si>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</si>
  <si>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</si>
  <si>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</si>
  <si>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</si>
  <si>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</si>
  <si>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</si>
  <si>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</si>
  <si>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</si>
  <si>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</si>
  <si>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</si>
  <si>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</si>
  <si>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</si>
  <si>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</si>
  <si>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</si>
  <si>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</si>
  <si>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</si>
  <si>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</si>
  <si>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</si>
  <si>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</si>
  <si>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</si>
  <si>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</si>
  <si>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</si>
  <si>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</si>
  <si>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</si>
  <si>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</si>
  <si>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</si>
  <si>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</si>
  <si>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</si>
  <si>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</si>
  <si>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</si>
  <si>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</si>
  <si>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</si>
  <si>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</si>
  <si>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</si>
  <si>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</si>
  <si>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</si>
  <si>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</si>
  <si>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</si>
  <si>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</si>
  <si>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</si>
  <si>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</si>
  <si>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</si>
  <si>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</si>
  <si>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</si>
  <si>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</si>
  <si>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</si>
  <si>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</si>
  <si>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</si>
  <si>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</si>
  <si>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</si>
  <si>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</si>
  <si>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</si>
  <si>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</si>
  <si>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</si>
  <si>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</si>
  <si>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</si>
  <si>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</si>
  <si>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</si>
  <si>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</si>
  <si>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</si>
  <si>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</si>
  <si>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</si>
  <si>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</si>
  <si>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</si>
  <si>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</si>
  <si>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</si>
  <si>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</si>
  <si>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</si>
  <si>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</si>
  <si>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</si>
  <si>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</si>
  <si>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</si>
  <si>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</si>
  <si>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</si>
  <si>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</si>
  <si>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</si>
  <si>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</si>
  <si>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</si>
  <si>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</si>
  <si>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</si>
  <si>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</si>
  <si>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</si>
  <si>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</si>
  <si>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</si>
  <si>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</si>
  <si>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</si>
  <si>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</si>
  <si>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</si>
  <si>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</si>
  <si>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</si>
  <si>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</si>
  <si>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</si>
  <si>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</si>
  <si>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</si>
  <si>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</si>
  <si>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</si>
  <si>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</si>
  <si>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</si>
  <si>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</si>
  <si>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</si>
  <si>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</si>
  <si>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</si>
  <si>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</si>
  <si>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</si>
  <si>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</si>
  <si>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</si>
  <si>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</si>
  <si>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</si>
  <si>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</si>
  <si>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</si>
  <si>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</si>
  <si>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</si>
  <si>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</si>
  <si>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</si>
  <si>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</si>
  <si>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</si>
  <si>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</si>
  <si>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</si>
  <si>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</si>
  <si>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</si>
  <si>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</si>
  <si>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</si>
  <si>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</si>
  <si>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</si>
  <si>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</si>
  <si>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</si>
  <si>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</si>
  <si>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</si>
  <si>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</si>
  <si>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</si>
  <si>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</si>
  <si>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</si>
  <si>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</si>
  <si>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</si>
  <si>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</si>
  <si>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</si>
  <si>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</si>
  <si>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</si>
  <si>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</si>
  <si>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</si>
  <si>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</si>
  <si>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</si>
  <si>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</si>
  <si>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</si>
  <si>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</si>
  <si>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</si>
  <si>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</si>
  <si>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</si>
  <si>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</si>
  <si>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</si>
  <si>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</si>
  <si>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</si>
  <si>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</si>
  <si>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</si>
  <si>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</si>
  <si>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</si>
  <si>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</si>
  <si>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</si>
  <si>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</si>
  <si>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</si>
  <si>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</si>
  <si>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</si>
  <si>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</si>
  <si>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</si>
  <si>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</si>
  <si>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</si>
  <si>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</si>
  <si>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</si>
  <si>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</si>
  <si>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</si>
  <si>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</si>
  <si>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</si>
  <si>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</si>
  <si>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</si>
  <si>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</si>
  <si>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</si>
  <si>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</si>
  <si>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</si>
  <si>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</si>
  <si>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</si>
  <si>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</si>
  <si>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</si>
  <si>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</si>
  <si>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</si>
  <si>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</si>
  <si>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</si>
  <si>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</si>
  <si>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</si>
  <si>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</si>
  <si>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</si>
  <si>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</si>
  <si>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</si>
  <si>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</si>
  <si>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</si>
  <si>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</si>
  <si>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</si>
  <si>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</si>
  <si>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</si>
  <si>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</si>
  <si>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</si>
  <si>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</si>
  <si>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</si>
  <si>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</si>
  <si>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</si>
  <si>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</si>
  <si>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</si>
  <si>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</si>
  <si>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</si>
  <si>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</si>
  <si>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</si>
  <si>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</si>
  <si>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</si>
  <si>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</si>
  <si>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</si>
  <si>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</si>
  <si>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</si>
  <si>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</si>
  <si>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</si>
  <si>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</si>
  <si>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</si>
  <si>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</si>
  <si>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</si>
  <si>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</si>
  <si>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</si>
  <si>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</si>
  <si>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</si>
  <si>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</si>
  <si>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</si>
  <si>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</si>
  <si>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</si>
  <si>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</si>
  <si>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</si>
  <si>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</si>
  <si>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</si>
  <si>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</si>
  <si>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</si>
  <si>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</si>
  <si>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</si>
  <si>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</si>
  <si>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</si>
  <si>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</si>
  <si>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</si>
  <si>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</si>
  <si>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</si>
  <si>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</si>
  <si>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</si>
  <si>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</si>
  <si>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</si>
  <si>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</si>
  <si>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</si>
  <si>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</si>
  <si>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</si>
  <si>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</si>
  <si>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</si>
  <si>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</si>
  <si>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</si>
  <si>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</si>
  <si>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</si>
  <si>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</si>
  <si>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</si>
  <si>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</si>
  <si>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</si>
  <si>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</si>
  <si>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</si>
  <si>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</si>
  <si>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</si>
  <si>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</si>
  <si>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</si>
  <si>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</si>
  <si>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</si>
  <si>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</si>
  <si>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</si>
  <si>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</si>
  <si>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</si>
  <si>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</si>
  <si>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</si>
  <si>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</si>
  <si>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</si>
  <si>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</si>
  <si>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</si>
  <si>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</si>
  <si>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</si>
  <si>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</si>
  <si>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</si>
  <si>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</si>
  <si>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</si>
  <si>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</si>
  <si>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</si>
  <si>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</si>
  <si>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</si>
  <si>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</si>
  <si>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</si>
  <si>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</si>
  <si>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</si>
  <si>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</si>
  <si>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</si>
  <si>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</si>
  <si>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</si>
  <si>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</si>
  <si>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</si>
  <si>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</si>
  <si>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</si>
  <si>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</si>
  <si>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</si>
  <si>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</si>
  <si>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</si>
  <si>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</si>
  <si>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</si>
  <si>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</si>
  <si>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</si>
  <si>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</si>
  <si>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</si>
  <si>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</si>
  <si>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</si>
  <si>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</si>
  <si>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</si>
  <si>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</si>
  <si>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</si>
  <si>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</si>
  <si>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</si>
  <si>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</si>
  <si>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</si>
  <si>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</si>
  <si>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</si>
  <si>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</si>
  <si>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</si>
  <si>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</si>
  <si>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</si>
  <si>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</si>
  <si>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</si>
  <si>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</si>
  <si>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</si>
  <si>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</si>
  <si>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</si>
  <si>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</si>
  <si>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</si>
  <si>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</si>
  <si>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</si>
  <si>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</si>
  <si>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</si>
  <si>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</si>
  <si>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</si>
  <si>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</si>
  <si>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</si>
  <si>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</si>
  <si>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</si>
  <si>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</si>
  <si>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</si>
  <si>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</si>
  <si>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</si>
  <si>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</si>
  <si>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</si>
  <si>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</si>
  <si>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</si>
  <si>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</si>
  <si>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</si>
  <si>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</si>
  <si>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</si>
  <si>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</si>
  <si>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</si>
  <si>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</si>
  <si>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</si>
  <si>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</si>
  <si>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</si>
  <si>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</si>
  <si>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</si>
  <si>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</si>
  <si>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</si>
  <si>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</si>
  <si>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</si>
  <si>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</si>
  <si>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</si>
  <si>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</si>
  <si>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</si>
  <si>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</si>
  <si>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</si>
  <si>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</si>
  <si>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</si>
  <si>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</si>
  <si>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</si>
  <si>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</si>
  <si>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</si>
  <si>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</si>
  <si>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</si>
  <si>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</si>
  <si>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</si>
  <si>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</si>
  <si>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</si>
  <si>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</si>
  <si>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</si>
  <si>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</si>
  <si>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</si>
  <si>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</si>
  <si>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</si>
  <si>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</si>
  <si>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</si>
  <si>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</si>
  <si>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</si>
  <si>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</si>
  <si>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</si>
  <si>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</si>
  <si>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</si>
  <si>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</si>
  <si>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</si>
  <si>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</si>
  <si>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</si>
  <si>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</si>
  <si>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</si>
  <si>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</si>
  <si>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</si>
  <si>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</si>
  <si>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</si>
  <si>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</si>
  <si>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</si>
  <si>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</si>
  <si>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</si>
  <si>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</si>
  <si>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</si>
  <si>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</si>
  <si>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</si>
  <si>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</si>
  <si>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</si>
  <si>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</si>
  <si>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</si>
  <si>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</si>
  <si>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</si>
  <si>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</si>
  <si>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</si>
  <si>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</si>
  <si>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</si>
  <si>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</si>
  <si>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</si>
  <si>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</si>
  <si>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</si>
  <si>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</si>
  <si>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</si>
  <si>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</si>
  <si>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</si>
  <si>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</si>
  <si>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</si>
  <si>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</si>
  <si>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</si>
  <si>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</si>
  <si>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</si>
  <si>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</si>
  <si>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</si>
  <si>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</si>
  <si>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</si>
  <si>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</si>
  <si>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</si>
  <si>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</si>
  <si>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</si>
  <si>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</si>
  <si>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</si>
  <si>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</si>
  <si>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</si>
  <si>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</si>
  <si>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</si>
  <si>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</si>
  <si>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</si>
  <si>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</si>
  <si>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</si>
  <si>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</si>
  <si>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</si>
  <si>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</si>
  <si>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</si>
  <si>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</si>
  <si>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</si>
  <si>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</si>
  <si>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</si>
  <si>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</si>
  <si>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</si>
  <si>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</si>
  <si>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</si>
  <si>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</si>
  <si>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</si>
  <si>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</si>
  <si>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</si>
  <si>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</si>
  <si>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</si>
  <si>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</si>
  <si>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</si>
  <si>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</si>
  <si>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</si>
  <si>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</si>
  <si>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</si>
  <si>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</si>
  <si>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</si>
  <si>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</si>
  <si>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</si>
  <si>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</si>
  <si>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</si>
  <si>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</si>
  <si>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</si>
  <si>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</si>
  <si>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</si>
  <si>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</si>
  <si>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</si>
  <si>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</si>
  <si>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</si>
  <si>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</si>
  <si>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</si>
  <si>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</si>
  <si>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</si>
  <si>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</si>
  <si>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</si>
  <si>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</si>
  <si>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</si>
  <si>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</si>
  <si>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</si>
  <si>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</si>
  <si>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</si>
  <si>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</si>
  <si>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</si>
  <si>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</si>
  <si>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</si>
  <si>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</si>
  <si>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</si>
  <si>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</si>
  <si>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</si>
  <si>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</si>
  <si>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</si>
  <si>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</si>
  <si>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</si>
  <si>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</si>
  <si>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</si>
  <si>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</si>
  <si>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</si>
  <si>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</si>
  <si>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</si>
  <si>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</si>
  <si>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</si>
  <si>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</si>
  <si>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</si>
  <si>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</si>
  <si>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</si>
  <si>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</si>
  <si>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</si>
  <si>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</si>
  <si>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</si>
  <si>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</si>
  <si>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</si>
  <si>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</si>
  <si>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</si>
  <si>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</si>
  <si>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</si>
  <si>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</si>
  <si>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</si>
  <si>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</si>
  <si>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</si>
  <si>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</si>
  <si>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</si>
  <si>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</si>
  <si>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</si>
  <si>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</si>
  <si>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</si>
  <si>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</si>
  <si>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</si>
  <si>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</si>
  <si>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</si>
  <si>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</si>
  <si>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</si>
  <si>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</si>
  <si>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</si>
  <si>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</si>
  <si>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</si>
  <si>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</si>
  <si>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</si>
  <si>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</si>
  <si>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</si>
  <si>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</si>
  <si>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</si>
  <si>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</si>
  <si>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</si>
  <si>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</si>
  <si>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</si>
  <si>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</si>
  <si>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</si>
  <si>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</si>
  <si>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</si>
  <si>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</si>
  <si>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</si>
  <si>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</si>
  <si>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</si>
  <si>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</si>
  <si>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</si>
  <si>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</si>
  <si>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</si>
  <si>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</si>
  <si>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</si>
  <si>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</si>
  <si>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</si>
  <si>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</si>
  <si>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</si>
  <si>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</si>
  <si>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</si>
  <si>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</si>
  <si>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</si>
  <si>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</si>
  <si>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</si>
  <si>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</si>
  <si>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</si>
  <si>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</si>
  <si>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</si>
  <si>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</si>
  <si>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</si>
  <si>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</si>
  <si>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</si>
  <si>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</si>
  <si>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</si>
  <si>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</si>
  <si>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</si>
  <si>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</si>
  <si>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</si>
  <si>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</si>
  <si>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</si>
  <si>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</si>
  <si>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</si>
  <si>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</si>
  <si>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</si>
  <si>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</si>
  <si>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</si>
  <si>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</si>
  <si>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</si>
  <si>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</si>
  <si>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</si>
  <si>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</si>
  <si>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</si>
  <si>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</si>
  <si>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</si>
  <si>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</si>
  <si>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</si>
  <si>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</si>
  <si>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</si>
  <si>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</si>
  <si>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</si>
  <si>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</si>
  <si>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</si>
  <si>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</si>
  <si>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</si>
  <si>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</si>
  <si>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</si>
  <si>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</si>
  <si>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</si>
  <si>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</si>
  <si>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</si>
  <si>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</si>
  <si>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</si>
  <si>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</si>
  <si>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</si>
  <si>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</si>
  <si>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</si>
  <si>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</si>
  <si>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</si>
  <si>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</si>
  <si>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</si>
  <si>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</si>
  <si>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</si>
  <si>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</si>
  <si>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</si>
  <si>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</si>
  <si>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</si>
  <si>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</si>
  <si>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</si>
  <si>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</si>
  <si>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</si>
  <si>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</si>
  <si>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</si>
  <si>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</si>
  <si>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</si>
  <si>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</si>
  <si>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</si>
  <si>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</si>
  <si>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</si>
  <si>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</si>
  <si>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</si>
  <si>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</si>
  <si>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</si>
  <si>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</si>
  <si>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</si>
  <si>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</si>
  <si>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</si>
  <si>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</si>
  <si>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</si>
  <si>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</si>
  <si>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</si>
  <si>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</si>
  <si>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</si>
  <si>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</si>
  <si>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</si>
  <si>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</si>
  <si>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</si>
  <si>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</si>
  <si>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</si>
  <si>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</si>
  <si>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</si>
  <si>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</si>
  <si>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</si>
  <si>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</si>
  <si>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</si>
  <si>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</si>
  <si>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</si>
  <si>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</si>
  <si>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</si>
  <si>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</si>
  <si>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</si>
  <si>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</si>
  <si>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</si>
  <si>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</si>
  <si>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</si>
  <si>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</si>
  <si>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</si>
  <si>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</si>
  <si>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</si>
  <si>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</si>
  <si>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</si>
  <si>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</si>
  <si>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</si>
  <si>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</si>
  <si>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</si>
  <si>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</si>
  <si>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</si>
  <si>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</si>
  <si>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</si>
  <si>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</si>
  <si>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</si>
  <si>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</si>
  <si>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</si>
  <si>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</si>
  <si>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</si>
  <si>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</si>
  <si>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</si>
  <si>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</si>
  <si>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</si>
  <si>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</si>
  <si>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</si>
  <si>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</si>
  <si>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</si>
  <si>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</si>
  <si>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</si>
  <si>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</si>
  <si>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</si>
  <si>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</si>
  <si>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</si>
  <si>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</si>
  <si>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</si>
  <si>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</si>
  <si>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</si>
  <si>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</si>
  <si>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</si>
  <si>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</si>
  <si>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</si>
  <si>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</si>
  <si>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</si>
  <si>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</si>
  <si>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</si>
  <si>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</si>
  <si>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</si>
  <si>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</si>
  <si>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</si>
  <si>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</si>
  <si>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</si>
  <si>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</si>
  <si>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</si>
  <si>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</si>
  <si>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</si>
  <si>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</si>
  <si>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</si>
  <si>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</si>
  <si>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</si>
  <si>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</si>
  <si>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</si>
  <si>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</si>
  <si>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</si>
  <si>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</si>
  <si>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</si>
  <si>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</si>
  <si>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</si>
  <si>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</si>
  <si>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</si>
  <si>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</si>
  <si>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</si>
  <si>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</si>
  <si>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</si>
  <si>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</si>
  <si>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</si>
  <si>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</si>
  <si>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</si>
  <si>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</si>
  <si>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</si>
  <si>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</si>
  <si>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</si>
  <si>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</si>
  <si>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</si>
  <si>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</si>
  <si>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</si>
  <si>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</si>
  <si>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</si>
  <si>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</si>
  <si>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</si>
  <si>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</si>
  <si>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</si>
  <si>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</si>
  <si>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</si>
  <si>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</si>
  <si>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</si>
  <si>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</si>
  <si>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</si>
  <si>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</si>
  <si>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</si>
  <si>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</si>
  <si>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</si>
  <si>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</si>
  <si>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</si>
  <si>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</si>
  <si>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</si>
  <si>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</si>
  <si>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</si>
  <si>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</si>
  <si>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</si>
  <si>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</si>
  <si>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</si>
  <si>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</si>
  <si>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</si>
  <si>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</si>
  <si>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</si>
  <si>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</si>
  <si>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</si>
  <si>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</si>
  <si>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</si>
  <si>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</si>
  <si>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</si>
  <si>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</si>
  <si>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</si>
  <si>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</si>
  <si>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</si>
  <si>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</si>
  <si>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</si>
  <si>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</si>
  <si>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</si>
  <si>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</si>
  <si>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</si>
  <si>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</si>
  <si>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</si>
  <si>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</si>
  <si>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</si>
  <si>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</si>
  <si>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</si>
  <si>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</si>
  <si>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</si>
  <si>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</si>
  <si>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</si>
  <si>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</si>
  <si>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</si>
  <si>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</si>
  <si>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</si>
  <si>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</si>
  <si>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</si>
  <si>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</si>
  <si>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</si>
  <si>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</si>
  <si>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</si>
  <si>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</si>
  <si>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</si>
  <si>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</si>
  <si>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</si>
  <si>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</si>
  <si>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</si>
  <si>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</si>
  <si>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</si>
  <si>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</si>
  <si>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</si>
  <si>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</si>
  <si>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</si>
  <si>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</si>
  <si>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</si>
  <si>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</si>
  <si>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</si>
  <si>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</si>
  <si>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</si>
  <si>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</si>
  <si>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</si>
  <si>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</si>
  <si>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</si>
  <si>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</si>
  <si>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</si>
  <si>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</si>
  <si>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</si>
  <si>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</si>
  <si>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</si>
  <si>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</si>
  <si>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</si>
  <si>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</si>
  <si>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</si>
  <si>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</si>
  <si>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</si>
  <si>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</si>
  <si>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</si>
  <si>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</si>
  <si>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</si>
  <si>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</si>
  <si>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</si>
  <si>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</si>
  <si>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</si>
  <si>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</si>
  <si>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</si>
  <si>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</si>
  <si>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</si>
  <si>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</si>
  <si>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</si>
  <si>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</si>
  <si>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</si>
  <si>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</si>
  <si>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</si>
  <si>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</si>
  <si>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</si>
  <si>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</si>
  <si>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</si>
  <si>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</si>
  <si>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</si>
  <si>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</si>
  <si>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</si>
  <si>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</si>
  <si>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</si>
  <si>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</si>
  <si>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</si>
  <si>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</si>
  <si>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</si>
  <si>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</si>
  <si>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</si>
  <si>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</si>
  <si>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</si>
  <si>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</si>
  <si>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</si>
  <si>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</si>
  <si>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</si>
  <si>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</si>
  <si>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</si>
  <si>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</si>
  <si>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</si>
  <si>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</si>
  <si>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</si>
  <si>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</si>
  <si>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</si>
  <si>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</si>
  <si>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</si>
  <si>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</si>
  <si>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</si>
  <si>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</si>
  <si>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</si>
  <si>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</si>
  <si>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</si>
  <si>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</si>
  <si>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</si>
  <si>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</si>
  <si>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</si>
  <si>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</si>
  <si>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</si>
  <si>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</si>
  <si>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</si>
  <si>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</si>
  <si>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</si>
  <si>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</si>
  <si>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</si>
  <si>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</si>
  <si>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</si>
  <si>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</si>
  <si>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</si>
  <si>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</si>
  <si>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</si>
  <si>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</si>
  <si>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</si>
  <si>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</si>
  <si>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</si>
  <si>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</si>
  <si>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</si>
  <si>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</si>
  <si>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</si>
  <si>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</si>
  <si>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</si>
  <si>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</si>
  <si>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</si>
  <si>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</si>
  <si>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</si>
  <si>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</si>
  <si>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</si>
  <si>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</si>
  <si>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</si>
  <si>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</si>
  <si>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</si>
  <si>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</si>
  <si>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</si>
  <si>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</si>
  <si>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</si>
  <si>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</si>
  <si>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</si>
  <si>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</si>
  <si>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</si>
  <si>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</si>
  <si>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</si>
  <si>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</si>
  <si>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</si>
  <si>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</si>
  <si>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</si>
  <si>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</si>
  <si>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</si>
  <si>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</si>
  <si>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</si>
  <si>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</si>
  <si>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</si>
  <si>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</si>
  <si>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</si>
  <si>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</si>
  <si>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</si>
  <si>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</si>
  <si>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</si>
  <si>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</si>
  <si>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</si>
  <si>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</si>
  <si>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</si>
  <si>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</si>
  <si>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</si>
  <si>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</si>
  <si>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</si>
  <si>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</si>
  <si>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</si>
  <si>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</si>
  <si>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</si>
  <si>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</si>
  <si>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</si>
  <si>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</si>
  <si>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</si>
  <si>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</si>
  <si>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</si>
  <si>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</si>
  <si>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</si>
  <si>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</si>
  <si>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</si>
  <si>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</si>
  <si>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</si>
  <si>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</si>
  <si>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</si>
  <si>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</si>
  <si>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</si>
  <si>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</si>
  <si>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</si>
  <si>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</si>
  <si>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</si>
  <si>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</si>
  <si>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</si>
  <si>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</si>
  <si>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</si>
  <si>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</si>
  <si>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</si>
  <si>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</si>
  <si>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</si>
  <si>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</si>
  <si>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</si>
  <si>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</si>
  <si>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</si>
  <si>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</si>
  <si>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</si>
  <si>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</si>
  <si>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</si>
  <si>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</si>
  <si>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</si>
  <si>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</si>
  <si>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</si>
  <si>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</si>
  <si>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</si>
  <si>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</si>
  <si>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</si>
  <si>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</si>
  <si>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</si>
  <si>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</si>
  <si>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</si>
  <si>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</si>
  <si>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</si>
  <si>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</si>
  <si>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</si>
  <si>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</si>
  <si>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</si>
  <si>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</si>
  <si>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</si>
  <si>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</si>
  <si>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</si>
  <si>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</si>
  <si>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</si>
  <si>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</si>
  <si>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</si>
  <si>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</si>
  <si>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</si>
  <si>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</si>
  <si>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</si>
  <si>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</si>
  <si>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</si>
  <si>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</si>
  <si>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</si>
  <si>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</si>
  <si>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</si>
  <si>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</si>
  <si>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</si>
  <si>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</si>
  <si>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</si>
  <si>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</si>
  <si>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</si>
  <si>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</si>
  <si>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</si>
  <si>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</si>
  <si>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</si>
  <si>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</si>
  <si>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</si>
  <si>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</si>
  <si>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</si>
  <si>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</si>
  <si>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</si>
  <si>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</si>
  <si>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</si>
  <si>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</si>
  <si>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</si>
  <si>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</si>
  <si>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</si>
  <si>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</si>
  <si>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</si>
  <si>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</si>
  <si>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</si>
  <si>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</si>
  <si>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</si>
  <si>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</si>
  <si>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</si>
  <si>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</si>
  <si>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</si>
  <si>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</si>
  <si>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</si>
  <si>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</si>
  <si>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</si>
  <si>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</si>
  <si>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</si>
  <si>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</si>
  <si>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</si>
  <si>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</si>
  <si>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</si>
  <si>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</si>
  <si>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</si>
  <si>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</si>
  <si>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</si>
  <si>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</si>
  <si>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</si>
  <si>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</si>
  <si>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</si>
  <si>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</si>
  <si>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</si>
  <si>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</si>
  <si>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</si>
  <si>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</si>
  <si>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</si>
  <si>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</si>
  <si>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</si>
  <si>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</si>
  <si>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</si>
  <si>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</si>
  <si>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</si>
  <si>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</si>
  <si>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</si>
  <si>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</si>
  <si>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</si>
  <si>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</si>
  <si>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</si>
  <si>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</si>
  <si>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</si>
  <si>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</si>
  <si>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</si>
  <si>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</si>
  <si>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</si>
  <si>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</si>
  <si>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</si>
  <si>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</si>
  <si>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</si>
  <si>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</si>
  <si>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</si>
  <si>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</si>
  <si>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</si>
  <si>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</si>
  <si>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</si>
  <si>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</si>
  <si>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</si>
  <si>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</si>
  <si>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</si>
  <si>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</si>
  <si>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</si>
  <si>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</si>
  <si>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</si>
  <si>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</si>
  <si>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</si>
  <si>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</si>
  <si>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</si>
  <si>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</si>
  <si>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</si>
  <si>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</si>
  <si>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</si>
  <si>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</si>
  <si>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</si>
  <si>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</si>
  <si>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</si>
  <si>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</si>
  <si>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</si>
  <si>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</si>
  <si>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</si>
  <si>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</si>
  <si>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</si>
  <si>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</si>
  <si>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</si>
  <si>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</si>
  <si>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</si>
  <si>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</si>
  <si>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</si>
  <si>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</si>
  <si>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</si>
  <si>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</si>
  <si>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</si>
  <si>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</si>
  <si>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</si>
  <si>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</si>
  <si>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</si>
  <si>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</si>
  <si>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</si>
  <si>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</si>
  <si>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</si>
  <si>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</si>
  <si>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</si>
  <si>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</si>
  <si>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</si>
  <si>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</si>
  <si>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</si>
  <si>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</si>
  <si>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</si>
  <si>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</si>
  <si>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</si>
  <si>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</si>
  <si>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</si>
  <si>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</si>
  <si>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</si>
  <si>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</si>
  <si>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</si>
  <si>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</si>
  <si>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</si>
  <si>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</si>
  <si>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</si>
  <si>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</si>
  <si>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</si>
  <si>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</si>
  <si>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</si>
  <si>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</si>
  <si>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</si>
  <si>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</si>
  <si>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</si>
  <si>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</si>
  <si>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</si>
  <si>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</si>
  <si>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</si>
  <si>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</si>
  <si>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</si>
  <si>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</si>
  <si>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</si>
  <si>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</si>
  <si>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</si>
  <si>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</si>
  <si>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</si>
  <si>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</si>
  <si>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</si>
  <si>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</si>
  <si>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</si>
  <si>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</si>
  <si>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</si>
  <si>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</si>
  <si>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</si>
  <si>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</si>
  <si>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</si>
  <si>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</si>
  <si>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</si>
  <si>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</si>
  <si>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</si>
  <si>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</si>
  <si>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</si>
  <si>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</si>
  <si>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</si>
  <si>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</si>
  <si>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</si>
  <si>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</si>
  <si>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</si>
  <si>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</si>
  <si>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</si>
  <si>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</si>
  <si>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</si>
  <si>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</si>
  <si>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</si>
  <si>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</si>
  <si>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</si>
  <si>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</si>
  <si>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</si>
  <si>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</si>
  <si>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</si>
  <si>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</si>
  <si>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</si>
  <si>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</si>
  <si>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</si>
  <si>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</si>
  <si>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</si>
  <si>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</si>
  <si>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</si>
  <si>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</si>
  <si>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</si>
  <si>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</si>
  <si>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</si>
  <si>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</si>
  <si>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</si>
  <si>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</si>
  <si>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</si>
  <si>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</si>
  <si>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</si>
  <si>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</si>
  <si>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</si>
  <si>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</si>
  <si>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</si>
  <si>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</si>
  <si>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</si>
  <si>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</si>
  <si>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</si>
  <si>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</si>
  <si>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</si>
  <si>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</si>
  <si>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</si>
  <si>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</si>
  <si>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</si>
  <si>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</si>
  <si>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</si>
  <si>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</si>
  <si>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</si>
  <si>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</si>
  <si>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</si>
  <si>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</si>
  <si>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</si>
  <si>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</si>
  <si>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</si>
  <si>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</si>
  <si>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</si>
  <si>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</si>
  <si>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</si>
  <si>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</si>
  <si>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</si>
  <si>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</si>
  <si>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</si>
  <si>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</si>
  <si>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</si>
  <si>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</si>
  <si>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</si>
  <si>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</si>
  <si>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</si>
  <si>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</si>
  <si>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</si>
  <si>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</si>
  <si>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</si>
  <si>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</si>
  <si>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</si>
  <si>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</si>
  <si>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</si>
  <si>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</si>
  <si>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</si>
  <si>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</si>
  <si>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</si>
  <si>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</si>
  <si>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</si>
  <si>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</si>
  <si>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</si>
  <si>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</si>
  <si>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</si>
  <si>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</si>
  <si>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</si>
  <si>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</si>
  <si>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</si>
  <si>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</si>
  <si>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</si>
  <si>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</si>
  <si>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</si>
  <si>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</si>
  <si>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</si>
  <si>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</si>
  <si>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</si>
  <si>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</si>
  <si>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</si>
  <si>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</si>
  <si>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</si>
  <si>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</si>
  <si>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</si>
  <si>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</si>
  <si>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</si>
  <si>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</si>
  <si>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</si>
  <si>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</si>
  <si>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</si>
  <si>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</si>
  <si>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</si>
  <si>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</si>
  <si>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</si>
  <si>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</si>
  <si>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</si>
  <si>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</si>
  <si>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</si>
  <si>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</si>
  <si>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</si>
  <si>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</si>
  <si>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</si>
  <si>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</si>
  <si>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</si>
  <si>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</si>
  <si>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</si>
  <si>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</si>
  <si>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</si>
  <si>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</si>
  <si>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</si>
  <si>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</si>
  <si>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</si>
  <si>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</si>
  <si>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</si>
  <si>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</si>
  <si>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</si>
  <si>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</si>
  <si>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</si>
  <si>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</si>
  <si>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</si>
  <si>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</si>
  <si>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</si>
  <si>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</si>
  <si>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</si>
  <si>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</si>
  <si>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</si>
  <si>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</si>
  <si>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</si>
  <si>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</si>
  <si>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</si>
  <si>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</si>
  <si>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</si>
  <si>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</si>
  <si>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</si>
  <si>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</si>
  <si>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</si>
  <si>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</si>
  <si>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</si>
  <si>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</si>
  <si>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</si>
  <si>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</si>
  <si>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</si>
  <si>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</si>
  <si>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</si>
  <si>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</si>
  <si>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</si>
  <si>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</si>
  <si>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</si>
  <si>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</si>
  <si>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</si>
  <si>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</si>
  <si>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</si>
  <si>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</si>
  <si>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</si>
  <si>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</si>
  <si>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</si>
  <si>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</si>
  <si>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</si>
  <si>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</si>
  <si>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</si>
  <si>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</si>
  <si>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</si>
  <si>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</si>
  <si>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</si>
  <si>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</si>
  <si>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</si>
  <si>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</si>
  <si>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</si>
  <si>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</si>
  <si>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</si>
  <si>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</si>
  <si>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</si>
  <si>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</si>
  <si>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</si>
  <si>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</si>
  <si>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</si>
  <si>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</si>
  <si>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</si>
  <si>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</si>
  <si>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</si>
  <si>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</si>
  <si>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</si>
  <si>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</si>
  <si>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</si>
  <si>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</si>
  <si>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</si>
  <si>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</si>
  <si>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</si>
  <si>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</si>
  <si>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</si>
  <si>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</si>
  <si>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</si>
  <si>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</si>
  <si>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</si>
  <si>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</si>
  <si>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</si>
  <si>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</si>
  <si>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</si>
  <si>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</si>
  <si>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</si>
  <si>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</si>
  <si>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</si>
  <si>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</si>
  <si>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</si>
  <si>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</si>
  <si>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</si>
  <si>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</si>
  <si>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</si>
  <si>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</si>
  <si>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</si>
  <si>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</si>
  <si>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</si>
  <si>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</si>
  <si>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</si>
  <si>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</si>
  <si>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</si>
  <si>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</si>
  <si>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</si>
  <si>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</si>
  <si>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</si>
  <si>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</si>
  <si>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</si>
  <si>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</si>
  <si>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</si>
  <si>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</si>
  <si>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</si>
  <si>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</si>
  <si>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</si>
  <si>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</si>
  <si>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</si>
  <si>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</si>
  <si>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</si>
  <si>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</si>
  <si>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</si>
  <si>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</si>
  <si>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</si>
  <si>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</si>
  <si>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</si>
  <si>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</si>
  <si>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</si>
  <si>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</si>
  <si>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</si>
  <si>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</si>
  <si>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</si>
  <si>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</si>
  <si>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</si>
  <si>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</si>
  <si>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</si>
  <si>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</si>
  <si>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</si>
  <si>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</si>
  <si>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</si>
  <si>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</si>
  <si>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</si>
  <si>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</si>
  <si>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</si>
  <si>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</si>
  <si>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</si>
  <si>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</si>
  <si>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</si>
  <si>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</si>
  <si>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</si>
  <si>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</si>
  <si>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</si>
  <si>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</si>
  <si>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</si>
  <si>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</si>
  <si>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</si>
  <si>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</si>
  <si>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</si>
  <si>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</si>
  <si>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</si>
  <si>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</si>
  <si>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</si>
  <si>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</si>
  <si>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</si>
  <si>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</si>
  <si>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</si>
  <si>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</si>
  <si>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</si>
  <si>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</si>
  <si>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</si>
  <si>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</si>
  <si>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</si>
  <si>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</si>
  <si>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</si>
  <si>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</si>
  <si>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</si>
  <si>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</si>
  <si>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</si>
  <si>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</si>
  <si>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</si>
  <si>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</si>
  <si>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</si>
  <si>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</si>
  <si>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</si>
  <si>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</si>
  <si>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</si>
  <si>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</si>
  <si>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</si>
  <si>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</si>
  <si>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</si>
  <si>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</si>
  <si>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</si>
  <si>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</si>
  <si>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</si>
  <si>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</si>
  <si>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</si>
  <si>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</si>
  <si>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</si>
  <si>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</si>
  <si>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</si>
  <si>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</si>
  <si>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</si>
  <si>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</si>
  <si>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</si>
  <si>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</si>
  <si>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</si>
  <si>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</si>
  <si>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</si>
  <si>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</si>
  <si>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</si>
  <si>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</si>
  <si>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</si>
  <si>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</si>
  <si>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</si>
  <si>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</si>
  <si>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</si>
  <si>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</si>
  <si>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</si>
  <si>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</si>
  <si>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</si>
  <si>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</si>
  <si>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</si>
  <si>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</si>
  <si>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</si>
  <si>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</si>
  <si>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</si>
  <si>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</si>
  <si>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</si>
  <si>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</si>
  <si>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</si>
  <si>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</si>
  <si>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</si>
  <si>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</si>
  <si>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</si>
  <si>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</si>
  <si>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</si>
  <si>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</si>
  <si>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</si>
  <si>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</si>
  <si>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</si>
  <si>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</si>
  <si>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</si>
  <si>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</si>
  <si>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</si>
  <si>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</si>
  <si>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</si>
  <si>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</si>
  <si>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</si>
  <si>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</si>
  <si>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</si>
  <si>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</si>
  <si>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</si>
  <si>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</si>
  <si>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</si>
  <si>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</si>
  <si>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</si>
  <si>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</si>
  <si>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</si>
  <si>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</si>
  <si>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</si>
  <si>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</si>
  <si>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</si>
  <si>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</si>
  <si>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</si>
  <si>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</si>
  <si>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</si>
  <si>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</si>
  <si>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</si>
  <si>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</si>
  <si>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</si>
  <si>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</si>
  <si>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</si>
  <si>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</si>
  <si>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</si>
  <si>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</si>
  <si>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</si>
  <si>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</si>
  <si>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</si>
  <si>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</si>
  <si>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</si>
  <si>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</si>
  <si>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</si>
  <si>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</si>
  <si>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</si>
  <si>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</si>
  <si>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</si>
  <si>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</si>
  <si>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</si>
  <si>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</si>
  <si>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</si>
  <si>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</si>
  <si>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</si>
  <si>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</si>
  <si>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</si>
  <si>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</si>
  <si>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</si>
  <si>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</si>
  <si>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</si>
  <si>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</si>
  <si>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</si>
  <si>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</si>
  <si>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</si>
  <si>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</si>
  <si>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</si>
  <si>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</si>
  <si>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</si>
  <si>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</si>
  <si>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</si>
  <si>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</si>
  <si>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</si>
  <si>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</si>
  <si>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</si>
  <si>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</si>
  <si>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</si>
  <si>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</si>
  <si>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</si>
  <si>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</si>
  <si>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</si>
  <si>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</si>
  <si>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</si>
  <si>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</si>
  <si>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</si>
  <si>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</si>
  <si>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</si>
  <si>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</si>
  <si>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</si>
  <si>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</si>
  <si>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</si>
  <si>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</si>
  <si>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</si>
  <si>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</si>
  <si>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</si>
  <si>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</si>
  <si>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</si>
  <si>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</si>
  <si>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</si>
  <si>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</si>
  <si>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</si>
  <si>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</si>
  <si>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</si>
  <si>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</si>
  <si>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</si>
  <si>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</si>
  <si>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</si>
  <si>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</si>
  <si>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</si>
  <si>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</si>
  <si>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</si>
  <si>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</si>
  <si>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</si>
  <si>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</si>
  <si>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</si>
  <si>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</si>
  <si>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</si>
  <si>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</si>
  <si>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</si>
  <si>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</si>
  <si>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</si>
  <si>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</si>
  <si>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</si>
  <si>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</si>
  <si>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</si>
  <si>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</si>
  <si>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</si>
  <si>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</si>
  <si>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</si>
  <si>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</si>
  <si>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</si>
  <si>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</si>
  <si>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</si>
  <si>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</si>
  <si>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</si>
  <si>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</si>
  <si>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</si>
  <si>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</si>
  <si>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</si>
  <si>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</si>
  <si>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</si>
  <si>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</si>
  <si>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</si>
  <si>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</si>
  <si>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</si>
  <si>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</si>
  <si>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</si>
  <si>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</si>
  <si>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</si>
  <si>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</si>
  <si>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</si>
  <si>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</si>
  <si>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</si>
  <si>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</si>
  <si>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</si>
  <si>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</si>
  <si>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</si>
  <si>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</si>
  <si>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</si>
  <si>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</si>
  <si>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</si>
  <si>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</si>
  <si>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</si>
  <si>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</si>
  <si>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</si>
  <si>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</si>
  <si>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</si>
  <si>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</si>
  <si>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</si>
  <si>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</si>
  <si>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</si>
  <si>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</si>
  <si>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</si>
  <si>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</si>
  <si>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</si>
  <si>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</si>
  <si>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</si>
  <si>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</si>
  <si>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</si>
  <si>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</si>
  <si>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</si>
  <si>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</si>
  <si>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</si>
  <si>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</si>
  <si>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</si>
  <si>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</si>
  <si>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</si>
  <si>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</si>
  <si>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</si>
  <si>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</si>
  <si>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</si>
  <si>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</si>
  <si>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</si>
  <si>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</si>
  <si>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</si>
  <si>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</si>
  <si>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</si>
  <si>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</si>
  <si>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</si>
  <si>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</si>
  <si>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</si>
  <si>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</si>
  <si>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</si>
  <si>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</si>
  <si>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</si>
  <si>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</si>
  <si>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</si>
  <si>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</si>
  <si>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</si>
  <si>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</si>
  <si>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</si>
  <si>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</si>
  <si>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</si>
  <si>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</si>
  <si>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</si>
  <si>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</si>
  <si>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</si>
  <si>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</si>
  <si>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</si>
  <si>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</si>
  <si>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</si>
  <si>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</si>
  <si>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</si>
  <si>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</si>
  <si>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</si>
  <si>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</si>
  <si>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</si>
  <si>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</si>
  <si>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</si>
  <si>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</si>
  <si>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</si>
  <si>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</si>
  <si>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</si>
  <si>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</si>
  <si>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</si>
  <si>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</si>
  <si>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</si>
  <si>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</si>
  <si>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</si>
  <si>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</si>
  <si>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</si>
  <si>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</si>
  <si>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</si>
  <si>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</si>
  <si>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</si>
  <si>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</si>
  <si>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</si>
  <si>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</si>
  <si>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</si>
  <si>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</si>
  <si>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</si>
  <si>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</si>
  <si>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</si>
  <si>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</si>
  <si>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</si>
  <si>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</si>
  <si>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</si>
  <si>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</si>
  <si>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</si>
  <si>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</si>
  <si>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</si>
  <si>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</si>
  <si>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</si>
  <si>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</si>
  <si>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</si>
  <si>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</si>
  <si>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</si>
  <si>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</si>
  <si>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</si>
  <si>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</si>
  <si>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</si>
  <si>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</si>
  <si>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</si>
  <si>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</si>
  <si>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</si>
  <si>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</si>
  <si>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</si>
  <si>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</si>
  <si>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</si>
  <si>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</si>
  <si>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</si>
  <si>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</si>
  <si>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</si>
  <si>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</si>
  <si>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</si>
  <si>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</si>
  <si>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</si>
  <si>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</si>
  <si>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</si>
  <si>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</si>
  <si>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</si>
  <si>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</si>
  <si>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</si>
  <si>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</si>
  <si>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</si>
  <si>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</si>
  <si>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</si>
  <si>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</si>
  <si>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</si>
  <si>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</si>
  <si>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</si>
  <si>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</si>
  <si>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</si>
  <si>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</si>
  <si>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</si>
  <si>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</si>
  <si>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</si>
  <si>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</si>
  <si>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</si>
  <si>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</si>
  <si>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</si>
  <si>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</si>
  <si>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</si>
  <si>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</si>
  <si>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</si>
  <si>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</si>
  <si>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</si>
  <si>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</si>
  <si>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</si>
  <si>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</si>
  <si>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</si>
  <si>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</si>
  <si>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</si>
  <si>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</si>
  <si>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</si>
  <si>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</si>
  <si>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</si>
  <si>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</si>
  <si>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</si>
  <si>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</si>
  <si>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</si>
  <si>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</si>
  <si>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</si>
  <si>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</si>
  <si>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</si>
  <si>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</si>
  <si>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</si>
  <si>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</si>
  <si>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</si>
  <si>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</si>
  <si>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</si>
  <si>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</si>
  <si>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</si>
  <si>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</si>
  <si>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</si>
  <si>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</si>
  <si>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</si>
  <si>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</si>
  <si>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</si>
  <si>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</si>
  <si>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</si>
  <si>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</si>
  <si>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</si>
  <si>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</si>
  <si>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</si>
  <si>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</si>
  <si>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</si>
  <si>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</si>
  <si>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</si>
  <si>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</si>
  <si>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</si>
  <si>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</si>
  <si>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</si>
  <si>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</si>
  <si>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</si>
  <si>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</si>
  <si>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</si>
  <si>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</si>
  <si>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</si>
  <si>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</si>
  <si>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</si>
  <si>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</si>
  <si>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</si>
  <si>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</si>
  <si>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</si>
  <si>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</si>
  <si>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</si>
  <si>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</si>
  <si>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</si>
  <si>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</si>
  <si>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</si>
  <si>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</si>
  <si>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</si>
  <si>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</si>
  <si>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</si>
  <si>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</si>
  <si>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</si>
  <si>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</si>
  <si>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</si>
  <si>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</si>
  <si>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</si>
  <si>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</si>
  <si>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</si>
  <si>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</si>
  <si>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</si>
  <si>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</si>
  <si>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</si>
  <si>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</si>
  <si>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</si>
  <si>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</si>
  <si>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</si>
  <si>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</si>
  <si>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</si>
  <si>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</si>
  <si>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</si>
  <si>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</si>
  <si>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</si>
  <si>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</si>
  <si>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</si>
  <si>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</si>
  <si>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</si>
  <si>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</si>
  <si>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</si>
  <si>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</si>
  <si>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</si>
  <si>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</si>
  <si>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</si>
  <si>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</si>
  <si>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</si>
  <si>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</si>
  <si>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</si>
  <si>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</si>
  <si>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</si>
  <si>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</si>
  <si>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</si>
  <si>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</si>
  <si>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</si>
  <si>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</si>
  <si>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</si>
  <si>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</si>
  <si>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</si>
  <si>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</si>
  <si>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</si>
  <si>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</si>
  <si>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</si>
  <si>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</si>
  <si>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</si>
  <si>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</si>
  <si>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</si>
  <si>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</si>
  <si>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</si>
  <si>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</si>
  <si>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</si>
  <si>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</si>
  <si>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</si>
  <si>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</si>
  <si>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</si>
  <si>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</si>
  <si>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</si>
  <si>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</si>
  <si>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</si>
  <si>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</si>
  <si>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</si>
  <si>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</si>
  <si>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</si>
  <si>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</si>
  <si>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</si>
  <si>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</si>
  <si>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</si>
  <si>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</si>
  <si>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</si>
  <si>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</si>
  <si>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</si>
  <si>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</si>
  <si>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</si>
  <si>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</si>
  <si>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</si>
  <si>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</si>
  <si>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</si>
  <si>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</si>
  <si>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</si>
  <si>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</si>
  <si>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</si>
  <si>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</si>
  <si>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</si>
  <si>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</si>
  <si>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</si>
  <si>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</si>
  <si>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</si>
  <si>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</si>
  <si>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</si>
  <si>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</si>
  <si>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</si>
  <si>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</si>
  <si>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</si>
  <si>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</si>
  <si>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</si>
  <si>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</si>
  <si>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</si>
  <si>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</si>
  <si>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</si>
  <si>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</si>
  <si>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</si>
  <si>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</si>
  <si>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</si>
  <si>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</si>
  <si>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</si>
  <si>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</si>
  <si>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</si>
  <si>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</si>
  <si>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</si>
  <si>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</si>
  <si>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</si>
  <si>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</si>
  <si>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</si>
  <si>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</si>
  <si>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</si>
  <si>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</si>
  <si>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</si>
  <si>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</si>
  <si>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</si>
  <si>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</si>
  <si>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</si>
  <si>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</si>
  <si>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</si>
  <si>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</si>
  <si>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</si>
  <si>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</si>
  <si>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</si>
  <si>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</si>
  <si>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</si>
  <si>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</si>
  <si>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</si>
  <si>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</si>
  <si>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</si>
  <si>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</si>
  <si>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</si>
  <si>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</si>
  <si>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</si>
  <si>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</si>
  <si>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</si>
  <si>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</si>
  <si>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</si>
  <si>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</si>
  <si>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</si>
  <si>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</si>
  <si>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</si>
  <si>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</si>
  <si>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</si>
  <si>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</si>
  <si>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</si>
  <si>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</si>
  <si>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</si>
  <si>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</si>
  <si>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</si>
  <si>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</si>
  <si>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</si>
  <si>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</si>
  <si>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</si>
  <si>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</si>
  <si>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</si>
  <si>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</si>
  <si>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</si>
  <si>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</si>
  <si>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</si>
  <si>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</si>
  <si>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</si>
  <si>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</si>
  <si>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</si>
  <si>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</si>
  <si>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</si>
  <si>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</si>
  <si>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</si>
  <si>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</si>
  <si>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</si>
  <si>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</si>
  <si>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</si>
  <si>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</si>
  <si>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</si>
  <si>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</si>
  <si>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</si>
  <si>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</si>
  <si>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</si>
  <si>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</si>
  <si>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</si>
  <si>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</si>
  <si>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</si>
  <si>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</si>
  <si>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</si>
  <si>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</si>
  <si>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</si>
  <si>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</si>
  <si>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</si>
  <si>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</si>
  <si>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</si>
  <si>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</si>
  <si>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</si>
  <si>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</si>
  <si>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</si>
  <si>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</si>
  <si>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</si>
  <si>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</si>
  <si>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</si>
  <si>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</si>
  <si>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</si>
  <si>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</si>
  <si>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</si>
  <si>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</si>
  <si>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</si>
  <si>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</si>
  <si>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</si>
  <si>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</si>
  <si>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</si>
  <si>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</si>
  <si>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</si>
  <si>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</si>
  <si>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</si>
  <si>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</si>
  <si>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</si>
  <si>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</si>
  <si>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</si>
  <si>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</si>
  <si>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</si>
  <si>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</si>
  <si>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</si>
  <si>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</si>
  <si>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</si>
  <si>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</si>
  <si>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</si>
  <si>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</si>
  <si>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</si>
  <si>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</si>
  <si>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</si>
  <si>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</si>
  <si>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</si>
  <si>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</si>
  <si>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</si>
  <si>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</si>
  <si>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</si>
  <si>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</si>
  <si>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</si>
  <si>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</si>
  <si>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</si>
  <si>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</si>
  <si>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</si>
  <si>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</si>
  <si>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</si>
  <si>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</si>
  <si>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</si>
  <si>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</si>
  <si>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</si>
  <si>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</si>
  <si>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</si>
  <si>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</si>
  <si>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</si>
  <si>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</si>
  <si>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</si>
  <si>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</si>
  <si>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</si>
  <si>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</si>
  <si>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</si>
  <si>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</si>
  <si>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</si>
  <si>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</si>
  <si>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</si>
  <si>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</si>
  <si>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</si>
  <si>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</si>
  <si>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</si>
  <si>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</si>
  <si>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</si>
  <si>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</si>
  <si>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</si>
  <si>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</si>
  <si>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</si>
  <si>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</si>
  <si>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</si>
  <si>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</si>
  <si>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</si>
  <si>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</si>
  <si>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</si>
  <si>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</si>
  <si>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</si>
  <si>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</si>
  <si>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</si>
  <si>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</si>
  <si>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</si>
  <si>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</si>
  <si>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</si>
  <si>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</si>
  <si>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</si>
  <si>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</si>
  <si>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</si>
  <si>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</si>
  <si>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</si>
  <si>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</si>
  <si>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</si>
  <si>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</si>
  <si>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</si>
  <si>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</si>
  <si>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</si>
  <si>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</si>
  <si>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</si>
  <si>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</si>
  <si>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</si>
  <si>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</si>
  <si>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</si>
  <si>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</si>
  <si>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</si>
  <si>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</si>
  <si>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</si>
  <si>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</si>
  <si>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</si>
  <si>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</si>
  <si>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</si>
  <si>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</si>
  <si>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</si>
  <si>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</si>
  <si>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</si>
  <si>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</si>
  <si>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</si>
  <si>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</si>
  <si>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</si>
  <si>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</si>
  <si>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</si>
  <si>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</si>
  <si>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</si>
  <si>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</si>
  <si>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</si>
  <si>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</si>
  <si>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</si>
  <si>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</si>
  <si>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</si>
  <si>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</si>
  <si>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</si>
  <si>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</si>
  <si>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</si>
  <si>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</si>
  <si>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</si>
  <si>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</si>
  <si>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</si>
  <si>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</si>
  <si>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</si>
  <si>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</si>
  <si>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</si>
  <si>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</si>
  <si>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</si>
  <si>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</si>
  <si>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</si>
  <si>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</si>
  <si>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</si>
  <si>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</si>
  <si>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</si>
  <si>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</si>
  <si>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</si>
  <si>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</si>
  <si>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</si>
  <si>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</si>
  <si>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</si>
  <si>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</si>
  <si>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</si>
  <si>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</si>
  <si>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</si>
  <si>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</si>
  <si>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</si>
  <si>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</si>
  <si>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</si>
  <si>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</si>
  <si>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</si>
  <si>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</si>
  <si>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</si>
  <si>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</si>
  <si>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</si>
  <si>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</si>
  <si>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</si>
  <si>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</si>
  <si>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</si>
  <si>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</si>
  <si>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</si>
  <si>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</si>
  <si>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</si>
  <si>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</si>
  <si>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</si>
  <si>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</si>
  <si>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</si>
  <si>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</si>
  <si>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</si>
  <si>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</si>
  <si>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</si>
  <si>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</si>
  <si>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</si>
  <si>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</si>
  <si>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</si>
  <si>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</si>
  <si>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</si>
  <si>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</si>
  <si>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</si>
  <si>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</si>
  <si>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</si>
  <si>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</si>
  <si>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</si>
  <si>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</si>
  <si>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</si>
  <si>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</si>
  <si>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</si>
  <si>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</si>
  <si>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</si>
  <si>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</si>
  <si>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</si>
  <si>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</si>
  <si>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</si>
  <si>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</si>
  <si>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</si>
  <si>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</si>
  <si>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</si>
  <si>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</si>
  <si>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</si>
  <si>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</si>
  <si>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</si>
  <si>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</si>
  <si>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</si>
  <si>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</si>
  <si>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</si>
  <si>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</si>
  <si>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</si>
  <si>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</si>
  <si>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</si>
  <si>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</si>
  <si>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</si>
  <si>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</si>
  <si>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</si>
  <si>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</si>
  <si>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</si>
  <si>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</si>
  <si>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</si>
  <si>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</si>
  <si>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</si>
  <si>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</si>
  <si>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</si>
  <si>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</si>
  <si>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</si>
  <si>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</si>
  <si>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</si>
  <si>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</si>
  <si>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</si>
  <si>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</si>
  <si>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</si>
  <si>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</si>
  <si>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</si>
  <si>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</si>
  <si>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</si>
  <si>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</si>
  <si>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</si>
  <si>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</si>
  <si>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</si>
  <si>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</si>
  <si>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</si>
  <si>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</si>
  <si>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</si>
  <si>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</si>
  <si>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</si>
  <si>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</si>
  <si>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</si>
  <si>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</si>
  <si>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</si>
  <si>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</si>
  <si>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</si>
  <si>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</si>
  <si>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</si>
  <si>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</si>
  <si>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</si>
  <si>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</si>
  <si>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</si>
  <si>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</si>
  <si>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</si>
  <si>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</si>
  <si>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</si>
  <si>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</si>
  <si>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</si>
  <si>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</si>
  <si>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</si>
  <si>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</si>
  <si>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</si>
  <si>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</si>
  <si>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</si>
  <si>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</si>
  <si>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</si>
  <si>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</si>
  <si>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</si>
  <si>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</si>
  <si>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</si>
  <si>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</si>
  <si>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</si>
  <si>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</si>
  <si>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</si>
  <si>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</si>
  <si>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</si>
  <si>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</si>
  <si>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</si>
  <si>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</si>
  <si>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</si>
  <si>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</si>
  <si>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</si>
  <si>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</si>
  <si>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</si>
  <si>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</si>
  <si>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</si>
  <si>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</si>
  <si>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</si>
  <si>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</si>
  <si>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</si>
  <si>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</si>
  <si>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</si>
  <si>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</si>
  <si>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</si>
  <si>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</si>
  <si>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</si>
  <si>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</si>
  <si>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</si>
  <si>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</si>
  <si>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</si>
  <si>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</si>
  <si>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</si>
  <si>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</si>
  <si>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</si>
  <si>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</si>
  <si>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</si>
  <si>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</si>
  <si>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</si>
  <si>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</si>
  <si>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</si>
  <si>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</si>
  <si>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</si>
  <si>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</si>
  <si>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</si>
  <si>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</si>
  <si>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</si>
  <si>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</si>
  <si>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</si>
  <si>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</si>
  <si>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</si>
  <si>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</si>
  <si>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</si>
  <si>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</si>
  <si>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</si>
  <si>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</si>
  <si>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</si>
  <si>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</si>
  <si>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</si>
  <si>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</si>
  <si>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</si>
  <si>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</si>
  <si>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</si>
  <si>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</si>
  <si>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</si>
  <si>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</si>
  <si>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</si>
  <si>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</si>
  <si>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</si>
  <si>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</si>
  <si>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</si>
  <si>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</si>
  <si>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</si>
  <si>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</si>
  <si>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</si>
  <si>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</si>
  <si>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</si>
  <si>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</si>
  <si>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</si>
  <si>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</si>
  <si>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</si>
  <si>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</si>
  <si>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</si>
  <si>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</si>
  <si>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</si>
  <si>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</si>
  <si>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</si>
  <si>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</si>
  <si>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</si>
  <si>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</si>
  <si>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</si>
  <si>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</si>
  <si>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</si>
  <si>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</si>
  <si>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</si>
  <si>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</si>
  <si>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</si>
  <si>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</si>
  <si>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</si>
  <si>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</si>
  <si>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</si>
  <si>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</si>
  <si>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</si>
  <si>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</si>
  <si>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</si>
  <si>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</si>
  <si>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</si>
  <si>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</si>
  <si>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</si>
  <si>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</si>
  <si>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</si>
  <si>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</si>
  <si>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</si>
  <si>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</si>
  <si>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</si>
  <si>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</si>
  <si>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</si>
  <si>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</si>
  <si>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</si>
  <si>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</si>
  <si>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</si>
  <si>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</si>
  <si>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</si>
  <si>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</si>
  <si>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</si>
  <si>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</si>
  <si>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</si>
  <si>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</si>
  <si>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</si>
  <si>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</si>
  <si>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</si>
  <si>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</si>
  <si>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</si>
  <si>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</si>
  <si>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</si>
  <si>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</si>
  <si>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</si>
  <si>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</si>
  <si>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</si>
  <si>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</si>
  <si>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</si>
  <si>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</si>
  <si>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</si>
  <si>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</si>
  <si>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</si>
  <si>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</si>
  <si>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</si>
  <si>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</si>
  <si>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</si>
  <si>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</si>
  <si>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</si>
  <si>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</si>
  <si>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</si>
  <si>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</si>
  <si>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</si>
  <si>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</si>
  <si>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</si>
  <si>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</si>
  <si>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</si>
  <si>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</si>
  <si>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</si>
  <si>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</si>
  <si>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</si>
  <si>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</si>
  <si>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</si>
  <si>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</si>
  <si>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</si>
  <si>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</si>
  <si>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</si>
  <si>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</si>
  <si>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</si>
  <si>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</si>
  <si>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</si>
  <si>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</si>
  <si>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</si>
  <si>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</si>
  <si>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</si>
  <si>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</si>
  <si>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</si>
  <si>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</si>
  <si>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</si>
  <si>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</si>
  <si>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</si>
  <si>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</si>
  <si>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</si>
  <si>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</si>
  <si>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</si>
  <si>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</si>
  <si>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</si>
  <si>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</si>
  <si>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</si>
  <si>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</si>
  <si>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</si>
  <si>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</si>
  <si>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</si>
  <si>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</si>
  <si>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</si>
  <si>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</si>
  <si>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</si>
  <si>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</si>
  <si>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</si>
  <si>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</si>
  <si>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</si>
  <si>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</si>
  <si>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</si>
  <si>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</si>
  <si>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</si>
  <si>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</si>
  <si>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</si>
  <si>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</si>
  <si>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</si>
  <si>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</si>
  <si>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</si>
  <si>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</si>
  <si>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</si>
  <si>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</si>
  <si>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</si>
  <si>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</si>
  <si>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</si>
  <si>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</si>
  <si>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</si>
  <si>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</si>
  <si>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</si>
  <si>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</si>
  <si>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</si>
  <si>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</si>
  <si>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</si>
  <si>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</si>
  <si>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</si>
  <si>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</si>
  <si>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</si>
  <si>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</si>
  <si>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</si>
  <si>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</si>
  <si>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</si>
  <si>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</si>
  <si>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</si>
  <si>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</si>
  <si>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</si>
  <si>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</si>
  <si>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</si>
  <si>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</si>
  <si>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</si>
  <si>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</si>
  <si>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</si>
  <si>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</si>
  <si>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</si>
  <si>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</si>
  <si>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</si>
  <si>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</si>
  <si>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</si>
  <si>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</si>
  <si>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</si>
  <si>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</si>
  <si>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</si>
  <si>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</si>
  <si>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</si>
  <si>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</si>
  <si>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</si>
  <si>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</si>
  <si>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</si>
  <si>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</si>
  <si>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</si>
  <si>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</si>
  <si>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</si>
  <si>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</si>
  <si>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</si>
  <si>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</si>
  <si>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</si>
  <si>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</si>
  <si>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</si>
  <si>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</si>
  <si>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</si>
  <si>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</si>
  <si>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</si>
  <si>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</si>
  <si>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</si>
  <si>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</si>
  <si>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</si>
  <si>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</si>
  <si>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</si>
  <si>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</si>
  <si>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</si>
  <si>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</si>
  <si>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</si>
  <si>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</si>
  <si>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</si>
  <si>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</si>
  <si>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</si>
  <si>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</si>
  <si>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</si>
  <si>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</si>
  <si>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</si>
  <si>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</si>
  <si>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</si>
  <si>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</si>
  <si>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</si>
  <si>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</si>
  <si>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</si>
  <si>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</si>
  <si>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</si>
  <si>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</si>
  <si>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</si>
  <si>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</si>
  <si>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</si>
  <si>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</si>
  <si>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</si>
  <si>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</si>
  <si>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</si>
  <si>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</si>
  <si>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</si>
  <si>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</si>
  <si>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</si>
  <si>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</si>
  <si>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</si>
  <si>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</si>
  <si>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</si>
  <si>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</si>
  <si>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</si>
  <si>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</si>
  <si>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</si>
  <si>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</si>
  <si>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</si>
  <si>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</si>
  <si>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</si>
  <si>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</si>
  <si>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</si>
  <si>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</si>
  <si>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</si>
  <si>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</si>
  <si>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</si>
  <si>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</si>
  <si>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</si>
  <si>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</si>
  <si>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</si>
  <si>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</si>
  <si>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</si>
  <si>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</si>
  <si>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</si>
  <si>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</si>
  <si>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</si>
  <si>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</si>
  <si>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</si>
  <si>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</si>
  <si>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</si>
  <si>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</si>
  <si>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</si>
  <si>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</si>
  <si>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</si>
  <si>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</si>
  <si>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</si>
  <si>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</si>
  <si>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</si>
  <si>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</si>
  <si>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</si>
  <si>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</si>
  <si>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</si>
  <si>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</si>
  <si>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</si>
  <si>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</si>
  <si>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</si>
  <si>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</si>
  <si>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</si>
  <si>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</si>
  <si>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</si>
  <si>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</si>
  <si>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</si>
  <si>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</si>
  <si>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</si>
  <si>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</si>
  <si>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</si>
  <si>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</si>
  <si>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</si>
  <si>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</si>
  <si>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</si>
  <si>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</si>
  <si>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</si>
  <si>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</si>
  <si>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</si>
  <si>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</si>
  <si>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</si>
  <si>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</si>
  <si>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</si>
  <si>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</si>
  <si>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</si>
  <si>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</si>
  <si>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</si>
  <si>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</si>
  <si>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</si>
  <si>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</si>
  <si>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</si>
  <si>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</si>
  <si>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</si>
  <si>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</si>
  <si>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</si>
  <si>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</si>
  <si>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</si>
  <si>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</si>
  <si>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</si>
  <si>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</si>
  <si>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</si>
  <si>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</si>
  <si>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</si>
  <si>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</si>
  <si>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</si>
  <si>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</si>
  <si>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</si>
  <si>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</si>
  <si>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</si>
  <si>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</si>
  <si>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</si>
  <si>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</si>
  <si>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</si>
  <si>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</si>
  <si>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</si>
  <si>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</si>
  <si>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</si>
  <si>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</si>
  <si>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</si>
  <si>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</si>
  <si>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</si>
  <si>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</si>
  <si>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</si>
  <si>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</si>
  <si>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</si>
  <si>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</si>
  <si>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</si>
  <si>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</si>
  <si>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</si>
  <si>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</si>
  <si>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</si>
  <si>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</si>
  <si>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</si>
  <si>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</si>
  <si>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</si>
  <si>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</si>
  <si>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</si>
  <si>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</si>
  <si>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</si>
  <si>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</si>
  <si>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</si>
  <si>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</si>
  <si>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</si>
  <si>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</si>
  <si>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</si>
  <si>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</si>
  <si>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</si>
  <si>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</si>
  <si>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</si>
  <si>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</si>
  <si>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</si>
  <si>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</si>
  <si>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</si>
  <si>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</si>
  <si>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</si>
  <si>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</si>
  <si>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</si>
  <si>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</si>
  <si>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</si>
  <si>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</si>
  <si>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</si>
  <si>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</si>
  <si>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</si>
  <si>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</si>
  <si>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</si>
  <si>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</si>
  <si>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</si>
  <si>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</si>
  <si>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</si>
  <si>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</si>
  <si>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</si>
  <si>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</si>
  <si>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</si>
  <si>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</si>
  <si>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</si>
  <si>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</si>
  <si>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</si>
  <si>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</si>
  <si>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</si>
  <si>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</si>
  <si>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</si>
  <si>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</si>
  <si>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</si>
  <si>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</si>
  <si>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</si>
  <si>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</si>
  <si>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</si>
  <si>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</si>
  <si>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</si>
  <si>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</si>
  <si>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</si>
  <si>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</si>
  <si>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</si>
  <si>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</si>
  <si>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</si>
  <si>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</si>
  <si>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</si>
  <si>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</si>
  <si>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</si>
  <si>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</si>
  <si>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</si>
  <si>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</si>
  <si>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</si>
  <si>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</si>
  <si>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</si>
  <si>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</si>
  <si>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</si>
  <si>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</si>
  <si>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</si>
  <si>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</si>
  <si>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</si>
  <si>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</si>
  <si>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</si>
  <si>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</si>
  <si>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</si>
  <si>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</si>
  <si>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</si>
  <si>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</si>
  <si>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</si>
  <si>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</si>
  <si>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</si>
  <si>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</si>
  <si>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</si>
  <si>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</si>
  <si>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</si>
  <si>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</si>
  <si>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</si>
  <si>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</si>
  <si>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</si>
  <si>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</si>
  <si>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</si>
  <si>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</si>
  <si>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</si>
  <si>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</si>
  <si>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</si>
  <si>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</si>
  <si>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</si>
  <si>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</si>
  <si>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</si>
  <si>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</si>
  <si>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</si>
  <si>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</si>
  <si>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</si>
  <si>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</si>
  <si>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</si>
  <si>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</si>
  <si>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</si>
  <si>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</si>
  <si>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</si>
  <si>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</si>
  <si>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</si>
  <si>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</si>
  <si>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</si>
  <si>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</si>
  <si>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</si>
  <si>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</si>
  <si>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</si>
  <si>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</si>
  <si>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</si>
  <si>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</si>
  <si>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</si>
  <si>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</si>
  <si>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</si>
  <si>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</si>
  <si>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</si>
  <si>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</si>
  <si>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</si>
  <si>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</si>
  <si>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</si>
  <si>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</si>
  <si>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</si>
  <si>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</si>
  <si>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</si>
  <si>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</si>
  <si>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</si>
  <si>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</si>
  <si>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</si>
  <si>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</si>
  <si>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</si>
  <si>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</si>
  <si>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</si>
  <si>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</si>
  <si>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</si>
  <si>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</si>
  <si>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</si>
  <si>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</si>
  <si>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</si>
  <si>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</si>
  <si>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</si>
  <si>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</si>
  <si>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</si>
  <si>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</si>
  <si>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</si>
  <si>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</si>
  <si>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</si>
  <si>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</si>
  <si>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</si>
  <si>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</si>
  <si>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</si>
  <si>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</si>
  <si>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</si>
  <si>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</si>
  <si>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</si>
  <si>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</si>
  <si>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</si>
  <si>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</si>
  <si>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</si>
  <si>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</si>
  <si>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</si>
  <si>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</si>
  <si>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</si>
  <si>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</si>
  <si>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</si>
  <si>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</si>
  <si>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</si>
  <si>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</si>
  <si>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</si>
  <si>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</si>
  <si>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</si>
  <si>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</si>
  <si>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</si>
  <si>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</si>
  <si>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</si>
  <si>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</si>
  <si>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</si>
  <si>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</si>
  <si>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</si>
  <si>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</si>
  <si>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</si>
  <si>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</si>
  <si>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</si>
  <si>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</si>
  <si>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</si>
  <si>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</si>
  <si>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</si>
  <si>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</si>
  <si>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</si>
  <si>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</si>
  <si>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</si>
  <si>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</si>
  <si>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</si>
  <si>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</si>
  <si>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</si>
  <si>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</si>
  <si>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</si>
  <si>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</si>
  <si>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</si>
  <si>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</si>
  <si>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</si>
  <si>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</si>
  <si>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</si>
  <si>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</si>
  <si>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</si>
  <si>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</si>
  <si>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</si>
  <si>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</si>
  <si>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</si>
  <si>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</si>
  <si>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</si>
  <si>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</si>
  <si>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</si>
  <si>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</si>
  <si>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</si>
  <si>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</si>
  <si>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</si>
  <si>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</si>
  <si>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</si>
  <si>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</si>
  <si>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</si>
  <si>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</si>
  <si>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</si>
  <si>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</si>
  <si>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</si>
  <si>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</si>
  <si>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</si>
  <si>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</si>
  <si>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</si>
  <si>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</si>
  <si>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</si>
  <si>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</si>
  <si>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</si>
  <si>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</si>
  <si>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</si>
  <si>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</si>
  <si>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</si>
  <si>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</si>
  <si>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</si>
  <si>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</si>
  <si>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</si>
  <si>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</si>
  <si>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</si>
  <si>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</si>
  <si>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</si>
  <si>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</si>
  <si>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</si>
  <si>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</si>
  <si>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</si>
  <si>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</si>
  <si>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</si>
  <si>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</si>
  <si>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</si>
  <si>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</si>
  <si>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</si>
  <si>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</si>
  <si>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</si>
  <si>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</si>
  <si>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</si>
  <si>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</si>
  <si>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</si>
  <si>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</si>
  <si>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</si>
  <si>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</si>
  <si>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</si>
  <si>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</si>
  <si>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</si>
  <si>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</si>
  <si>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</si>
  <si>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</si>
  <si>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</si>
  <si>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</si>
  <si>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</si>
  <si>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</si>
  <si>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</si>
  <si>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</si>
  <si>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</si>
  <si>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</si>
  <si>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</si>
  <si>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</si>
  <si>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</si>
  <si>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</si>
  <si>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</si>
  <si>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</si>
  <si>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</si>
  <si>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</si>
  <si>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</si>
  <si>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</si>
  <si>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</si>
  <si>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</si>
  <si>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</si>
  <si>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</si>
  <si>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</si>
  <si>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</si>
  <si>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</si>
  <si>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</si>
  <si>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</si>
  <si>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</si>
  <si>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</si>
  <si>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</si>
  <si>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</si>
  <si>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</si>
  <si>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</si>
  <si>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</si>
  <si>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</si>
  <si>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</si>
  <si>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</si>
  <si>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</si>
  <si>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</si>
  <si>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</si>
  <si>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</si>
  <si>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</si>
  <si>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</si>
  <si>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</si>
  <si>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</si>
  <si>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</si>
  <si>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</si>
  <si>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</si>
  <si>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</si>
  <si>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</si>
  <si>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</si>
  <si>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</si>
  <si>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</si>
  <si>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</si>
  <si>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</si>
  <si>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</si>
  <si>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</si>
  <si>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</si>
  <si>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</si>
  <si>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</si>
  <si>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</si>
  <si>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</si>
  <si>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</si>
  <si>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</si>
  <si>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</si>
  <si>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</si>
  <si>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</si>
  <si>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</si>
  <si>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</si>
  <si>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</si>
  <si>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</si>
  <si>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</si>
  <si>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</si>
  <si>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</si>
  <si>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</si>
  <si>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</si>
  <si>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</si>
  <si>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</si>
  <si>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</si>
  <si>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</si>
  <si>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</si>
  <si>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</si>
  <si>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</si>
  <si>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</si>
  <si>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</si>
  <si>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</si>
  <si>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</si>
  <si>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</si>
  <si>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</si>
  <si>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</si>
  <si>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</si>
  <si>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</si>
  <si>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</si>
  <si>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</si>
  <si>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</si>
  <si>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</si>
  <si>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</si>
  <si>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</si>
  <si>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</si>
  <si>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</si>
  <si>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</si>
  <si>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</si>
  <si>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</si>
  <si>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</si>
  <si>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</si>
  <si>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</si>
  <si>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</si>
  <si>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</si>
  <si>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</si>
  <si>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</si>
  <si>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</si>
  <si>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</si>
  <si>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</si>
  <si>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</si>
  <si>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</si>
  <si>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</si>
  <si>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</si>
  <si>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</si>
  <si>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</si>
  <si>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</si>
  <si>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</si>
  <si>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</si>
  <si>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</si>
  <si>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</si>
  <si>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</si>
  <si>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</si>
  <si>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</si>
  <si>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</si>
  <si>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</si>
  <si>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</si>
  <si>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</si>
  <si>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</si>
  <si>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</si>
  <si>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</si>
  <si>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</si>
  <si>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</si>
  <si>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</si>
  <si>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</si>
  <si>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</si>
  <si>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</si>
  <si>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</si>
  <si>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</si>
  <si>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</si>
  <si>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</si>
  <si>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</si>
  <si>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</si>
  <si>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</si>
  <si>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</si>
  <si>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</si>
  <si>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</si>
  <si>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</si>
  <si>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</si>
  <si>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</si>
  <si>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</si>
  <si>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</si>
  <si>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</si>
  <si>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</si>
  <si>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</si>
  <si>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</si>
  <si>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</si>
  <si>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</si>
  <si>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</si>
  <si>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</si>
  <si>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</si>
  <si>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</si>
  <si>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</si>
  <si>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</si>
  <si>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</si>
  <si>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</si>
  <si>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</si>
  <si>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</si>
  <si>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</si>
  <si>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</si>
  <si>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</si>
  <si>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</si>
  <si>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</si>
  <si>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</si>
  <si>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</si>
  <si>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</si>
  <si>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</si>
  <si>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</si>
  <si>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</si>
  <si>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</si>
  <si>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</si>
  <si>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</si>
  <si>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</si>
  <si>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</si>
  <si>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</si>
  <si>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</si>
  <si>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</si>
  <si>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</si>
  <si>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</si>
  <si>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</si>
  <si>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</si>
  <si>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</si>
  <si>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</si>
  <si>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</si>
  <si>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</si>
  <si>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</si>
  <si>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</si>
  <si>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</si>
  <si>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</si>
  <si>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</si>
  <si>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</si>
  <si>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</si>
  <si>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</si>
  <si>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</si>
  <si>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</si>
  <si>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</si>
  <si>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</si>
  <si>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</si>
  <si>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</si>
  <si>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</si>
  <si>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</si>
  <si>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</si>
  <si>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</si>
  <si>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</si>
  <si>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</si>
  <si>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</si>
  <si>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</si>
  <si>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</si>
  <si>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</si>
  <si>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</si>
  <si>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</si>
  <si>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</si>
  <si>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</si>
  <si>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</si>
  <si>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</si>
  <si>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</si>
  <si>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</si>
  <si>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</si>
  <si>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</si>
  <si>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</si>
  <si>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</si>
  <si>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</si>
  <si>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</si>
  <si>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</si>
  <si>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</si>
  <si>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</si>
  <si>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</si>
  <si>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</si>
  <si>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</si>
  <si>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</si>
  <si>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</si>
  <si>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</si>
  <si>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</si>
  <si>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</si>
  <si>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</si>
  <si>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</si>
  <si>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</si>
  <si>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</si>
  <si>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</si>
  <si>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</si>
  <si>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</si>
  <si>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</si>
  <si>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</si>
  <si>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</si>
  <si>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</si>
  <si>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</si>
  <si>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</si>
  <si>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</si>
  <si>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</si>
  <si>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</si>
  <si>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</si>
  <si>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</si>
  <si>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</si>
  <si>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</si>
  <si>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</si>
  <si>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</si>
  <si>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</si>
  <si>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</si>
  <si>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</si>
  <si>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</si>
  <si>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</si>
  <si>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</si>
  <si>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</si>
  <si>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</si>
  <si>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</si>
  <si>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</si>
  <si>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</si>
  <si>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</si>
  <si>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</si>
  <si>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</si>
  <si>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</si>
  <si>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</si>
  <si>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</si>
  <si>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</si>
  <si>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</si>
  <si>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</si>
  <si>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</si>
  <si>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</si>
  <si>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</si>
  <si>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</si>
  <si>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</si>
  <si>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</si>
  <si>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</si>
  <si>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</si>
  <si>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</si>
  <si>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</si>
  <si>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</si>
  <si>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</si>
  <si>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</si>
  <si>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</si>
  <si>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</si>
  <si>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</si>
  <si>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</si>
  <si>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</si>
  <si>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</si>
  <si>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</si>
  <si>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</si>
  <si>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</si>
  <si>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</si>
  <si>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</si>
  <si>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</si>
  <si>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</si>
  <si>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</si>
  <si>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</si>
  <si>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</si>
  <si>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</si>
  <si>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</si>
  <si>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</si>
  <si>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</si>
  <si>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</si>
  <si>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</si>
  <si>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</si>
  <si>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</si>
  <si>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</si>
  <si>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</si>
  <si>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</si>
  <si>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</si>
  <si>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</si>
  <si>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</si>
  <si>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</si>
  <si>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</si>
  <si>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</si>
  <si>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</si>
  <si>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</si>
  <si>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</si>
  <si>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</si>
  <si>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</si>
  <si>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</si>
  <si>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</si>
  <si>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</si>
  <si>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</si>
  <si>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</si>
  <si>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</si>
  <si>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</si>
  <si>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</si>
  <si>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</si>
  <si>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</si>
  <si>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</si>
  <si>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</si>
  <si>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</si>
  <si>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</si>
  <si>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</si>
  <si>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</si>
  <si>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</si>
  <si>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</si>
  <si>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</si>
  <si>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</si>
  <si>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</si>
  <si>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</si>
  <si>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</si>
  <si>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</si>
  <si>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</si>
  <si>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</si>
  <si>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</si>
  <si>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</si>
  <si>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</si>
  <si>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</si>
  <si>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</si>
  <si>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</si>
  <si>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</si>
  <si>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</si>
  <si>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</si>
  <si>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</si>
  <si>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</si>
  <si>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</si>
  <si>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</si>
  <si>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</si>
  <si>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</si>
  <si>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</si>
  <si>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</si>
  <si>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</si>
  <si>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</si>
  <si>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</si>
  <si>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</si>
  <si>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</si>
  <si>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</si>
  <si>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</si>
  <si>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</si>
  <si>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</si>
  <si>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</si>
  <si>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</si>
  <si>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</si>
  <si>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</si>
  <si>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</si>
  <si>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</si>
  <si>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</si>
  <si>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</si>
  <si>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</si>
  <si>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</si>
  <si>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</si>
  <si>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</si>
  <si>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</si>
  <si>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</si>
  <si>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</si>
  <si>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</si>
  <si>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</si>
  <si>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</si>
  <si>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</si>
  <si>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</si>
  <si>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</si>
  <si>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</si>
  <si>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</si>
  <si>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</si>
  <si>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</si>
  <si>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</si>
  <si>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</si>
  <si>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</si>
  <si>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</si>
  <si>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</si>
  <si>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</si>
  <si>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</si>
  <si>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</si>
  <si>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</si>
  <si>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</si>
  <si>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</si>
  <si>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</si>
  <si>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</si>
  <si>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</si>
  <si>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</si>
  <si>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</si>
  <si>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</si>
  <si>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</si>
  <si>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</si>
  <si>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</si>
  <si>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</si>
  <si>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</si>
  <si>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</si>
  <si>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</si>
  <si>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</si>
  <si>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</si>
  <si>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</si>
  <si>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</si>
  <si>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</si>
  <si>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</si>
  <si>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</si>
  <si>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</si>
  <si>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</si>
  <si>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</si>
  <si>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</si>
  <si>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</si>
  <si>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</si>
  <si>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</si>
  <si>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</si>
  <si>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</si>
  <si>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</si>
  <si>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</si>
  <si>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</si>
  <si>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</si>
  <si>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</si>
  <si>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</si>
  <si>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</si>
  <si>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</si>
  <si>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</si>
  <si>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</si>
  <si>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</si>
  <si>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</si>
  <si>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</si>
  <si>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</si>
  <si>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</si>
  <si>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</si>
  <si>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</si>
  <si>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</si>
  <si>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</si>
  <si>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</si>
  <si>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</si>
  <si>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</si>
  <si>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</si>
  <si>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</si>
  <si>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</si>
  <si>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</si>
  <si>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</si>
  <si>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</si>
  <si>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</si>
  <si>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</si>
  <si>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</si>
  <si>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</si>
  <si>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</si>
  <si>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</si>
  <si>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</si>
  <si>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</si>
  <si>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</si>
  <si>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</si>
  <si>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</si>
  <si>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</si>
  <si>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</si>
  <si>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</si>
  <si>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</si>
  <si>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</si>
  <si>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</si>
  <si>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</si>
  <si>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</si>
  <si>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</si>
  <si>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</si>
  <si>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</si>
  <si>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</si>
  <si>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</si>
  <si>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</si>
  <si>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</si>
  <si>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</si>
  <si>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</si>
  <si>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</si>
  <si>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</si>
  <si>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</si>
  <si>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</si>
  <si>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</si>
  <si>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</si>
  <si>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</si>
  <si>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</si>
  <si>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</si>
  <si>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</si>
  <si>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</si>
  <si>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</si>
  <si>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</si>
  <si>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</si>
  <si>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</si>
  <si>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</si>
  <si>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</si>
  <si>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</si>
  <si>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</si>
  <si>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</si>
  <si>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</si>
  <si>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</si>
  <si>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</si>
  <si>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</si>
  <si>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</si>
  <si>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</si>
  <si>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</si>
  <si>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</si>
  <si>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</si>
  <si>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</si>
  <si>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</si>
  <si>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</si>
  <si>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</si>
  <si>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</si>
  <si>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</si>
  <si>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</si>
  <si>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</si>
  <si>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</si>
  <si>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</si>
  <si>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</si>
  <si>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</si>
  <si>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</si>
  <si>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</si>
  <si>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</si>
  <si>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</si>
  <si>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</si>
  <si>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</si>
  <si>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</si>
  <si>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</si>
  <si>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</si>
  <si>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</si>
  <si>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</si>
  <si>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</si>
  <si>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</si>
  <si>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</si>
  <si>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</si>
  <si>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</si>
  <si>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</si>
  <si>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</si>
  <si>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</si>
  <si>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</si>
  <si>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</si>
  <si>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</si>
  <si>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</si>
  <si>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</si>
  <si>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</si>
  <si>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</si>
  <si>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</si>
  <si>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</si>
  <si>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</si>
  <si>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</si>
  <si>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</si>
  <si>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</si>
  <si>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</si>
  <si>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</si>
  <si>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</si>
  <si>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</si>
  <si>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</si>
  <si>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</si>
  <si>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</si>
  <si>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</si>
  <si>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</si>
  <si>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</si>
  <si>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</si>
  <si>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</si>
  <si>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</si>
  <si>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</si>
  <si>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</si>
  <si>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</si>
  <si>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</si>
  <si>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</si>
  <si>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</si>
  <si>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</si>
  <si>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</si>
  <si>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</si>
  <si>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</si>
  <si>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</si>
  <si>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</si>
  <si>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</si>
  <si>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</si>
  <si>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</si>
  <si>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</si>
  <si>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</si>
  <si>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</si>
  <si>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</si>
  <si>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</si>
  <si>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</si>
  <si>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</si>
  <si>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</si>
  <si>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</si>
  <si>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</si>
  <si>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</si>
  <si>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</si>
  <si>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</si>
  <si>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</si>
  <si>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</si>
  <si>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</si>
  <si>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</si>
  <si>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</si>
  <si>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</si>
  <si>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</si>
  <si>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</si>
  <si>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</si>
  <si>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</si>
  <si>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</si>
  <si>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</si>
  <si>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</si>
  <si>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</si>
  <si>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</si>
  <si>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</si>
  <si>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</si>
  <si>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</si>
  <si>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</si>
  <si>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</si>
  <si>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</si>
  <si>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</si>
  <si>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</si>
  <si>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</si>
  <si>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</si>
  <si>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</si>
  <si>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</si>
  <si>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</si>
  <si>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</si>
  <si>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</si>
  <si>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</si>
  <si>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</si>
  <si>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</si>
  <si>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</si>
  <si>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</si>
  <si>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</si>
  <si>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</si>
  <si>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</si>
  <si>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</si>
  <si>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</si>
  <si>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</si>
  <si>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</si>
  <si>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</si>
  <si>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</si>
  <si>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</si>
  <si>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</si>
  <si>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</si>
  <si>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</si>
  <si>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</si>
  <si>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</si>
  <si>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</si>
  <si>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</si>
  <si>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</si>
  <si>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</si>
  <si>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</si>
  <si>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</si>
  <si>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</si>
  <si>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</si>
  <si>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</si>
  <si>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</si>
  <si>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</si>
  <si>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</si>
  <si>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</si>
  <si>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</si>
  <si>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</si>
  <si>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</si>
  <si>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</si>
  <si>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</si>
  <si>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</si>
  <si>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</si>
  <si>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</si>
  <si>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</si>
  <si>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</si>
  <si>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</si>
  <si>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</si>
  <si>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</si>
  <si>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</si>
  <si>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</si>
  <si>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</si>
  <si>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</si>
  <si>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</si>
  <si>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</si>
  <si>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</si>
  <si>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</si>
  <si>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</si>
  <si>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</si>
  <si>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</si>
  <si>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</si>
  <si>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</si>
  <si>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</si>
  <si>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</si>
  <si>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</si>
  <si>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</si>
  <si>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</si>
  <si>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</si>
  <si>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</si>
  <si>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</si>
  <si>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</si>
  <si>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</si>
  <si>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</si>
  <si>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</si>
  <si>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</si>
  <si>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</si>
  <si>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</si>
  <si>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</si>
  <si>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</si>
  <si>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</si>
  <si>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</si>
  <si>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</si>
  <si>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</si>
  <si>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</si>
  <si>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</si>
  <si>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</si>
  <si>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</si>
  <si>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</si>
  <si>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</si>
  <si>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</si>
  <si>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</si>
  <si>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</si>
  <si>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</si>
  <si>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</si>
  <si>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</si>
  <si>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</si>
  <si>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</si>
  <si>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</si>
  <si>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</si>
  <si>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</si>
  <si>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</si>
  <si>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</si>
  <si>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</si>
  <si>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</si>
  <si>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</si>
  <si>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</si>
  <si>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</si>
  <si>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</si>
  <si>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</si>
  <si>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</si>
  <si>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</si>
  <si>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</si>
  <si>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</si>
  <si>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</si>
  <si>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</si>
  <si>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</si>
  <si>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</si>
  <si>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</si>
  <si>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</si>
  <si>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</si>
  <si>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</si>
  <si>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</si>
  <si>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</si>
  <si>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</si>
  <si>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</si>
  <si>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</si>
  <si>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</si>
  <si>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</si>
  <si>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</si>
  <si>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</si>
  <si>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</si>
  <si>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</si>
  <si>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</si>
  <si>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</si>
  <si>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</si>
  <si>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</si>
  <si>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</si>
  <si>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</si>
  <si>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</si>
  <si>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</si>
  <si>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</si>
  <si>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</si>
  <si>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</si>
  <si>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</si>
  <si>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</si>
  <si>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</si>
  <si>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</si>
  <si>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</si>
  <si>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</si>
  <si>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</si>
  <si>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</si>
  <si>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</si>
  <si>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</si>
  <si>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</si>
  <si>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</si>
  <si>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</si>
  <si>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</si>
  <si>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</si>
  <si>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</si>
  <si>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</si>
  <si>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</si>
  <si>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</si>
  <si>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</si>
  <si>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</si>
  <si>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</si>
  <si>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</si>
  <si>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</si>
  <si>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</si>
  <si>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</si>
  <si>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</si>
  <si>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</si>
  <si>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</si>
  <si>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</si>
  <si>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</si>
  <si>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</si>
  <si>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</si>
  <si>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</si>
  <si>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</si>
  <si>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</si>
  <si>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</si>
  <si>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</si>
  <si>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</si>
  <si>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</si>
  <si>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</si>
  <si>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</si>
  <si>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</si>
  <si>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</si>
  <si>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</si>
  <si>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</si>
  <si>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</si>
  <si>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</si>
  <si>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</si>
  <si>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</si>
  <si>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</si>
  <si>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</si>
  <si>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</si>
  <si>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</si>
  <si>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</si>
  <si>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</si>
  <si>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</si>
  <si>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</si>
  <si>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</si>
  <si>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</si>
  <si>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</si>
  <si>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</si>
  <si>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</si>
  <si>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</si>
  <si>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</si>
  <si>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</si>
  <si>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</si>
  <si>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</si>
  <si>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</si>
  <si>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</si>
  <si>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</si>
  <si>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</si>
  <si>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</si>
  <si>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</si>
  <si>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</si>
  <si>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</si>
  <si>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</si>
  <si>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</si>
  <si>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</si>
  <si>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</si>
  <si>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</si>
  <si>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</si>
  <si>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</si>
  <si>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</si>
  <si>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</si>
  <si>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</si>
  <si>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</si>
  <si>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</si>
  <si>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</si>
  <si>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</si>
  <si>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</si>
  <si>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</si>
  <si>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</si>
  <si>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</si>
  <si>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</si>
  <si>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</si>
  <si>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</si>
  <si>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</si>
  <si>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</si>
  <si>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</si>
  <si>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</si>
  <si>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</si>
  <si>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</si>
  <si>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</si>
  <si>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</si>
  <si>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</si>
  <si>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</si>
  <si>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</si>
  <si>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</si>
  <si>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</si>
  <si>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</si>
  <si>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</si>
  <si>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</si>
  <si>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</si>
  <si>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</si>
  <si>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</si>
  <si>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</si>
  <si>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</si>
  <si>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</si>
  <si>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</si>
  <si>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</si>
  <si>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</si>
  <si>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</si>
  <si>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</si>
  <si>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</si>
  <si>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</si>
  <si>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</si>
  <si>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</si>
  <si>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</si>
  <si>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</si>
  <si>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</si>
  <si>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</si>
  <si>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</si>
  <si>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</si>
  <si>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</si>
  <si>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</si>
  <si>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</si>
  <si>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</si>
  <si>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</si>
  <si>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</si>
  <si>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</si>
  <si>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</si>
  <si>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</si>
  <si>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</si>
  <si>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</si>
  <si>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</si>
  <si>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</si>
  <si>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</si>
  <si>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</si>
  <si>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</si>
  <si>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</si>
  <si>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</si>
  <si>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</si>
  <si>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</si>
  <si>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</si>
  <si>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</si>
  <si>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</si>
  <si>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</si>
  <si>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</si>
  <si>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</si>
  <si>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</si>
  <si>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</si>
  <si>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</si>
  <si>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</si>
  <si>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</si>
  <si>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</si>
  <si>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</si>
  <si>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</si>
  <si>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</si>
  <si>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</si>
  <si>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</si>
  <si>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</si>
  <si>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</si>
  <si>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</si>
  <si>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</si>
  <si>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</si>
  <si>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</si>
  <si>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</si>
  <si>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</si>
  <si>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</si>
  <si>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</si>
  <si>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</si>
  <si>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</si>
  <si>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</si>
  <si>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</si>
  <si>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</si>
  <si>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</si>
  <si>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</si>
  <si>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</si>
  <si>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</si>
  <si>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</si>
  <si>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</si>
  <si>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</si>
  <si>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</si>
  <si>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</si>
  <si>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</si>
  <si>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</si>
  <si>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</si>
  <si>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</si>
  <si>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</si>
  <si>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</si>
  <si>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</si>
  <si>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</si>
  <si>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</si>
  <si>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</si>
  <si>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</si>
  <si>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</si>
  <si>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</si>
  <si>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</si>
  <si>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</si>
  <si>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</si>
  <si>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</si>
  <si>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</si>
  <si>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</si>
  <si>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</si>
  <si>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</si>
  <si>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</si>
  <si>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</si>
  <si>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</si>
  <si>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</si>
  <si>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</si>
  <si>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</si>
  <si>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</si>
  <si>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</si>
  <si>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</si>
  <si>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</si>
  <si>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</si>
  <si>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</si>
  <si>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</si>
  <si>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</si>
  <si>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</si>
  <si>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</si>
  <si>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</si>
  <si>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</si>
  <si>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</si>
  <si>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</si>
  <si>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</si>
  <si>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</si>
  <si>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</si>
  <si>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</si>
  <si>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</si>
  <si>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</si>
  <si>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</si>
  <si>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</si>
  <si>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</si>
  <si>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</si>
  <si>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</si>
  <si>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</si>
  <si>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</si>
  <si>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</si>
  <si>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</si>
  <si>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</si>
  <si>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</si>
  <si>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</si>
  <si>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</si>
  <si>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</si>
  <si>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</si>
  <si>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</si>
  <si>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</si>
  <si>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</si>
  <si>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</si>
  <si>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</si>
  <si>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</si>
  <si>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</si>
  <si>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</si>
  <si>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</si>
  <si>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</si>
  <si>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</si>
  <si>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</si>
  <si>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</si>
  <si>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</si>
  <si>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</si>
  <si>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</si>
  <si>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</si>
  <si>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</si>
  <si>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</si>
  <si>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</si>
  <si>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</si>
  <si>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</si>
  <si>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</si>
  <si>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</si>
  <si>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</si>
  <si>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</si>
  <si>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</si>
  <si>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</si>
  <si>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</si>
  <si>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</si>
  <si>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</si>
  <si>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</si>
  <si>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</si>
  <si>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</si>
  <si>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</si>
  <si>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</si>
  <si>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</si>
  <si>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</si>
  <si>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</si>
  <si>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</si>
  <si>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</si>
  <si>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</si>
  <si>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</si>
  <si>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</si>
  <si>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</si>
  <si>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</si>
  <si>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</si>
  <si>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</si>
  <si>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</si>
  <si>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</si>
  <si>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</si>
  <si>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</si>
  <si>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</si>
  <si>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</si>
  <si>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</si>
  <si>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</si>
  <si>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</si>
  <si>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</si>
  <si>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</si>
  <si>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</si>
  <si>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</si>
  <si>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</si>
  <si>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</si>
  <si>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</si>
  <si>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</si>
  <si>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</si>
  <si>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</si>
  <si>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</si>
  <si>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</si>
  <si>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</si>
  <si>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</si>
  <si>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</si>
  <si>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</si>
  <si>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</si>
  <si>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</si>
  <si>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</si>
  <si>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</si>
  <si>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</si>
  <si>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</si>
  <si>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</si>
  <si>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</si>
  <si>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</si>
  <si>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</si>
  <si>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</si>
  <si>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</si>
  <si>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</si>
  <si>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</si>
  <si>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</si>
  <si>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</si>
  <si>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</si>
  <si>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</si>
  <si>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</si>
  <si>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</si>
  <si>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</si>
  <si>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</si>
  <si>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</si>
  <si>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</si>
  <si>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</si>
  <si>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</si>
  <si>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</si>
  <si>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</si>
  <si>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</si>
  <si>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</si>
  <si>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</si>
  <si>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</si>
  <si>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</si>
  <si>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</si>
  <si>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</si>
  <si>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</si>
  <si>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</si>
  <si>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</si>
  <si>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</si>
  <si>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</si>
  <si>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</si>
  <si>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</si>
  <si>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</si>
  <si>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</si>
  <si>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</si>
  <si>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</si>
  <si>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</si>
  <si>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</si>
  <si>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</si>
  <si>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</si>
  <si>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</si>
  <si>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</si>
  <si>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</si>
  <si>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</si>
  <si>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</si>
  <si>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</si>
  <si>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</si>
  <si>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</si>
  <si>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</si>
  <si>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</si>
  <si>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</si>
  <si>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</si>
  <si>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</si>
  <si>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</si>
  <si>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</si>
  <si>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</si>
  <si>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</si>
  <si>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</si>
  <si>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</si>
  <si>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</si>
  <si>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</si>
  <si>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</si>
  <si>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</si>
  <si>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</si>
  <si>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</si>
  <si>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</si>
  <si>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</si>
  <si>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</si>
  <si>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</si>
  <si>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</si>
  <si>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</si>
  <si>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</si>
  <si>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</si>
  <si>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</si>
  <si>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</si>
  <si>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</si>
  <si>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</si>
  <si>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</si>
  <si>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</si>
  <si>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</si>
  <si>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</si>
  <si>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</si>
  <si>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</si>
  <si>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</si>
  <si>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</si>
  <si>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</si>
  <si>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</si>
  <si>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</si>
  <si>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</si>
  <si>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</si>
  <si>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</si>
  <si>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</si>
  <si>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</si>
  <si>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</si>
  <si>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</si>
  <si>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</si>
  <si>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</si>
  <si>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</si>
  <si>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</si>
  <si>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</si>
  <si>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</si>
  <si>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</si>
  <si>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</si>
  <si>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</si>
  <si>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</si>
  <si>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</si>
  <si>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</si>
  <si>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</si>
  <si>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</si>
  <si>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</si>
  <si>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</si>
  <si>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</si>
  <si>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</si>
  <si>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</si>
  <si>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</si>
  <si>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</si>
  <si>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</si>
  <si>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</si>
  <si>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</si>
  <si>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</si>
  <si>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</si>
  <si>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</si>
  <si>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</si>
  <si>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</si>
  <si>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</si>
  <si>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</si>
  <si>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</si>
  <si>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</si>
  <si>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</si>
  <si>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</si>
  <si>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</si>
  <si>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</si>
  <si>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</si>
  <si>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</si>
  <si>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</si>
  <si>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</si>
  <si>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</si>
  <si>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</si>
  <si>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</si>
  <si>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</si>
  <si>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</si>
  <si>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</si>
  <si>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</si>
  <si>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</si>
  <si>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</si>
  <si>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</si>
  <si>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</si>
  <si>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</si>
  <si>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</si>
  <si>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</si>
  <si>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</si>
  <si>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</si>
  <si>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</si>
  <si>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</si>
  <si>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</si>
  <si>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</si>
  <si>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</si>
  <si>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</si>
  <si>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</si>
  <si>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</si>
  <si>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</si>
  <si>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</si>
  <si>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</si>
  <si>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</si>
  <si>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</si>
  <si>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</si>
  <si>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</si>
  <si>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</si>
  <si>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</si>
  <si>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</si>
  <si>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</si>
  <si>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</si>
  <si>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</si>
  <si>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</si>
  <si>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</si>
  <si>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</si>
  <si>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</si>
  <si>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</si>
  <si>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</si>
  <si>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</si>
  <si>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</si>
  <si>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</si>
  <si>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</si>
  <si>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</si>
  <si>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</si>
  <si>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</si>
  <si>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</si>
  <si>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</si>
  <si>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</si>
  <si>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</si>
  <si>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</si>
  <si>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</si>
  <si>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</si>
  <si>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</si>
  <si>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</si>
  <si>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</si>
  <si>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</si>
  <si>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</si>
  <si>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</si>
  <si>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</si>
  <si>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</si>
  <si>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</si>
  <si>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</si>
  <si>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</si>
  <si>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</si>
  <si>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</si>
  <si>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</si>
  <si>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</si>
  <si>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</si>
  <si>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</si>
  <si>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</si>
  <si>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</si>
  <si>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</si>
  <si>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</si>
  <si>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</si>
  <si>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</si>
  <si>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</si>
  <si>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</si>
  <si>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</si>
  <si>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</si>
  <si>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</si>
  <si>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</si>
  <si>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</si>
  <si>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</si>
  <si>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</si>
  <si>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</si>
  <si>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</si>
  <si>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</si>
  <si>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</si>
  <si>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</si>
  <si>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</si>
  <si>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</si>
  <si>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</si>
  <si>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</si>
  <si>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</si>
  <si>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</si>
  <si>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</si>
  <si>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</si>
  <si>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</si>
  <si>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</si>
  <si>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</si>
  <si>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</si>
  <si>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</si>
  <si>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</si>
  <si>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</si>
  <si>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</si>
  <si>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</si>
  <si>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</si>
  <si>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</si>
  <si>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</si>
  <si>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</si>
  <si>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</si>
  <si>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</si>
  <si>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</si>
  <si>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</si>
  <si>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</si>
  <si>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</si>
  <si>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</si>
  <si>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</si>
  <si>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</si>
  <si>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</si>
  <si>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</si>
  <si>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</si>
  <si>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</si>
  <si>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</si>
  <si>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</si>
  <si>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</si>
  <si>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</si>
  <si>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</si>
  <si>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</si>
  <si>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</si>
  <si>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</si>
  <si>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</si>
  <si>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</si>
  <si>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</si>
  <si>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</si>
  <si>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</si>
  <si>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</si>
  <si>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</si>
  <si>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</si>
  <si>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</si>
  <si>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</si>
  <si>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</si>
  <si>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</si>
  <si>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</si>
  <si>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</si>
  <si>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</si>
  <si>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</si>
  <si>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</si>
  <si>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</si>
  <si>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</si>
  <si>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</si>
  <si>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</si>
  <si>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</si>
  <si>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</si>
  <si>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</si>
  <si>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</si>
  <si>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</si>
  <si>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</si>
  <si>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</si>
  <si>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</si>
  <si>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</si>
  <si>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</si>
  <si>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</si>
  <si>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</si>
  <si>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</si>
  <si>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</si>
  <si>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</si>
  <si>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</si>
  <si>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</si>
  <si>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</si>
  <si>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</si>
  <si>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</si>
  <si>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</si>
  <si>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</si>
  <si>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</si>
  <si>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</si>
  <si>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</si>
  <si>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</si>
  <si>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</si>
  <si>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</si>
  <si>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</si>
  <si>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</si>
  <si>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</si>
  <si>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</si>
  <si>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</si>
  <si>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</si>
  <si>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</si>
  <si>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</si>
  <si>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</si>
  <si>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</si>
  <si>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</si>
  <si>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</si>
  <si>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</si>
  <si>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</si>
  <si>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</si>
  <si>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</si>
  <si>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</si>
  <si>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</si>
  <si>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</si>
  <si>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</si>
  <si>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</si>
  <si>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</si>
  <si>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</si>
  <si>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</si>
  <si>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</si>
  <si>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</si>
  <si>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</si>
  <si>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</si>
  <si>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</si>
  <si>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</si>
  <si>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</si>
  <si>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</si>
  <si>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</si>
  <si>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</si>
  <si>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</si>
  <si>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</si>
  <si>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</si>
  <si>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</si>
  <si>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</si>
  <si>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</si>
  <si>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</si>
  <si>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</si>
  <si>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</si>
  <si>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</si>
  <si>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</si>
  <si>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</si>
  <si>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</si>
  <si>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</si>
  <si>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</si>
  <si>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</si>
  <si>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</si>
  <si>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</si>
  <si>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</si>
  <si>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</si>
  <si>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</si>
  <si>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</si>
  <si>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</si>
  <si>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</si>
  <si>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</si>
  <si>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</si>
  <si>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</si>
  <si>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</si>
  <si>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</si>
  <si>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</si>
  <si>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</si>
  <si>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</si>
  <si>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</si>
  <si>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</si>
  <si>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</si>
  <si>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</si>
  <si>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</si>
  <si>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</si>
  <si>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</si>
  <si>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</si>
  <si>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</si>
  <si>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</si>
  <si>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</si>
  <si>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</si>
  <si>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</si>
  <si>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</si>
  <si>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</si>
  <si>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</si>
  <si>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</si>
  <si>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</si>
  <si>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</si>
  <si>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</si>
  <si>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</si>
  <si>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</si>
  <si>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</si>
  <si>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</si>
  <si>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</si>
  <si>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</si>
  <si>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</si>
  <si>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</si>
  <si>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</si>
  <si>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</si>
  <si>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</si>
  <si>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</si>
  <si>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</si>
  <si>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</si>
  <si>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</si>
  <si>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</si>
  <si>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</si>
  <si>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</si>
  <si>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</si>
  <si>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</si>
  <si>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</si>
  <si>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</si>
  <si>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</si>
  <si>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</si>
  <si>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</si>
  <si>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</si>
  <si>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</si>
  <si>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</si>
  <si>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</si>
  <si>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</si>
  <si>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</si>
  <si>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</si>
  <si>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</si>
  <si>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</si>
  <si>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</si>
  <si>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</si>
  <si>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</si>
  <si>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</si>
  <si>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</si>
  <si>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</si>
  <si>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</si>
  <si>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</si>
  <si>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</si>
  <si>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</si>
  <si>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</si>
  <si>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</si>
  <si>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</si>
  <si>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</si>
  <si>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</si>
  <si>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</si>
  <si>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</si>
  <si>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</si>
  <si>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</si>
  <si>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</si>
  <si>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</si>
  <si>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</si>
  <si>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</si>
  <si>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</si>
  <si>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</si>
  <si>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</si>
  <si>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</si>
  <si>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</si>
  <si>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</si>
  <si>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</si>
  <si>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</si>
  <si>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</si>
  <si>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</si>
  <si>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</si>
  <si>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</si>
  <si>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</si>
  <si>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</si>
  <si>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</si>
  <si>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</si>
  <si>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</si>
  <si>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</si>
  <si>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</si>
  <si>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</si>
  <si>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</si>
  <si>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</si>
  <si>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</si>
  <si>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</si>
  <si>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</si>
  <si>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</si>
  <si>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</si>
  <si>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</si>
  <si>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</si>
  <si>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</si>
  <si>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</si>
  <si>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</si>
  <si>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</si>
  <si>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</si>
  <si>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</si>
  <si>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</si>
  <si>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</si>
  <si>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</si>
  <si>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</si>
  <si>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</si>
  <si>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</si>
  <si>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</si>
  <si>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</si>
  <si>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</si>
  <si>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</si>
  <si>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</si>
  <si>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</si>
  <si>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</si>
  <si>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</si>
  <si>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</si>
  <si>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</si>
  <si>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</si>
  <si>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</si>
  <si>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</si>
  <si>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</si>
  <si>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</si>
  <si>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</si>
  <si>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</si>
  <si>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</si>
  <si>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</si>
  <si>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</si>
  <si>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</si>
  <si>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</si>
  <si>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</si>
  <si>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</si>
  <si>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</si>
  <si>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</si>
  <si>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</si>
  <si>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</si>
  <si>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</si>
  <si>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</si>
  <si>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</si>
  <si>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</si>
  <si>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</si>
  <si>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</si>
  <si>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</si>
  <si>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</si>
  <si>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</si>
  <si>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</si>
  <si>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</si>
  <si>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</si>
  <si>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</si>
  <si>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</si>
  <si>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</si>
  <si>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</si>
  <si>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</si>
  <si>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</si>
  <si>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</si>
  <si>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</si>
  <si>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</si>
  <si>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</si>
  <si>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</si>
  <si>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</si>
  <si>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</si>
  <si>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</si>
  <si>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</si>
  <si>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</si>
  <si>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</si>
  <si>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</si>
  <si>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</si>
  <si>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</si>
  <si>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</si>
  <si>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</si>
  <si>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</si>
  <si>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</si>
  <si>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</si>
  <si>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</si>
  <si>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</si>
  <si>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</si>
  <si>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</si>
  <si>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</si>
  <si>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</si>
  <si>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</si>
  <si>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</si>
  <si>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</si>
  <si>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</si>
  <si>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</si>
  <si>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</si>
  <si>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</si>
  <si>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</si>
  <si>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</si>
  <si>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</si>
  <si>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</si>
  <si>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</si>
  <si>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</si>
  <si>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</si>
  <si>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</si>
  <si>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</si>
  <si>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</si>
  <si>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</si>
  <si>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</si>
  <si>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</si>
  <si>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</si>
  <si>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</si>
  <si>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</si>
  <si>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</si>
  <si>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</si>
  <si>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</si>
  <si>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</si>
  <si>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</si>
  <si>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</si>
  <si>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</si>
  <si>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</si>
  <si>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</si>
  <si>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</si>
  <si>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</si>
  <si>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</si>
  <si>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</si>
  <si>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</si>
  <si>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</si>
  <si>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</si>
  <si>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</si>
  <si>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</si>
  <si>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</si>
  <si>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</si>
  <si>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</si>
  <si>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</si>
  <si>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</si>
  <si>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</si>
  <si>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</si>
  <si>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</si>
  <si>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</si>
  <si>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</si>
  <si>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</si>
  <si>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</si>
  <si>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</si>
  <si>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</si>
  <si>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</si>
  <si>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</si>
  <si>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</si>
  <si>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</si>
  <si>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</si>
  <si>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</si>
  <si>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</si>
  <si>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</si>
  <si>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</si>
  <si>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</si>
  <si>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</si>
  <si>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</si>
  <si>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</si>
  <si>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</si>
  <si>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</si>
  <si>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</si>
  <si>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</si>
  <si>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</si>
  <si>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</si>
  <si>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</si>
  <si>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</si>
  <si>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</si>
  <si>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</si>
  <si>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</si>
  <si>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</si>
  <si>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</si>
  <si>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</si>
  <si>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</si>
  <si>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</si>
  <si>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</si>
  <si>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</si>
  <si>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</si>
  <si>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</si>
  <si>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</si>
  <si>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</si>
  <si>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</si>
  <si>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</si>
  <si>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</si>
  <si>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</si>
  <si>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</si>
  <si>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</si>
  <si>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</si>
  <si>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</si>
  <si>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</si>
  <si>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</si>
  <si>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</si>
  <si>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</si>
  <si>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</si>
  <si>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</si>
  <si>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</si>
  <si>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</si>
  <si>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</si>
  <si>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</si>
  <si>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</si>
  <si>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</si>
  <si>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</si>
  <si>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</si>
  <si>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</si>
  <si>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</si>
  <si>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</si>
  <si>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</si>
  <si>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</si>
  <si>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</si>
  <si>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</si>
  <si>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</si>
  <si>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</si>
  <si>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</si>
  <si>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</si>
  <si>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</si>
  <si>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</si>
  <si>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</si>
  <si>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</si>
  <si>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</si>
  <si>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</si>
  <si>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</si>
  <si>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</si>
  <si>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</si>
  <si>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</si>
  <si>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</si>
  <si>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</si>
  <si>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</si>
  <si>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</si>
  <si>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</si>
  <si>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</si>
  <si>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</si>
  <si>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</si>
  <si>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</si>
  <si>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</si>
  <si>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</si>
  <si>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</si>
  <si>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</si>
  <si>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</si>
  <si>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</si>
  <si>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</si>
  <si>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</si>
  <si>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</si>
  <si>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</si>
  <si>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</si>
  <si>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</si>
  <si>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</si>
  <si>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</si>
  <si>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</si>
  <si>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</si>
  <si>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</si>
  <si>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</si>
  <si>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</si>
  <si>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</si>
  <si>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</si>
  <si>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</si>
  <si>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</si>
  <si>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</si>
  <si>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</si>
  <si>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</si>
  <si>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</si>
  <si>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</si>
  <si>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</si>
  <si>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</si>
  <si>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</si>
  <si>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</si>
  <si>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</si>
  <si>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</si>
  <si>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</si>
  <si>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</si>
  <si>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</si>
  <si>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</si>
  <si>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</si>
  <si>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</si>
  <si>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</si>
  <si>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</si>
  <si>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</si>
  <si>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</si>
  <si>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</si>
  <si>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</si>
  <si>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</si>
  <si>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</si>
  <si>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</si>
  <si>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</si>
  <si>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</si>
  <si>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</si>
  <si>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</si>
  <si>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</si>
  <si>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</si>
  <si>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</si>
  <si>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</si>
  <si>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</si>
  <si>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</si>
  <si>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</si>
  <si>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</si>
  <si>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</si>
  <si>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</si>
  <si>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</si>
  <si>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</si>
  <si>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</si>
  <si>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</si>
  <si>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</si>
  <si>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</si>
  <si>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</si>
  <si>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</si>
  <si>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</si>
  <si>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</si>
  <si>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</si>
  <si>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</si>
  <si>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</si>
  <si>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</si>
  <si>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</si>
  <si>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</si>
  <si>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</si>
  <si>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</si>
  <si>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</si>
  <si>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</si>
  <si>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</si>
  <si>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</si>
  <si>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</si>
  <si>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</si>
  <si>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</si>
  <si>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</si>
  <si>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</si>
  <si>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</si>
  <si>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</si>
  <si>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</si>
  <si>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</si>
  <si>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</si>
  <si>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</si>
  <si>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</si>
  <si>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</si>
  <si>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</si>
  <si>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</si>
  <si>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</si>
  <si>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</si>
  <si>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</si>
  <si>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</si>
  <si>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</si>
  <si>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</si>
  <si>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</si>
  <si>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</si>
  <si>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</si>
  <si>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</si>
  <si>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</si>
  <si>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</si>
  <si>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</si>
  <si>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</si>
  <si>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</si>
  <si>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</si>
  <si>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</si>
  <si>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</si>
  <si>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</si>
  <si>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</si>
  <si>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</si>
  <si>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</si>
  <si>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</si>
  <si>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</si>
  <si>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</si>
  <si>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</si>
  <si>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</si>
  <si>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</si>
  <si>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</si>
  <si>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</si>
  <si>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</si>
  <si>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</si>
  <si>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</si>
  <si>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</si>
  <si>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</si>
  <si>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</si>
  <si>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</si>
  <si>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</si>
  <si>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</si>
  <si>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</si>
  <si>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</si>
  <si>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</si>
  <si>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</si>
  <si>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</si>
  <si>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</si>
  <si>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</si>
  <si>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</si>
  <si>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</si>
  <si>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</si>
  <si>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</si>
  <si>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</si>
  <si>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</si>
  <si>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</si>
  <si>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</si>
  <si>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</si>
  <si>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</si>
  <si>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</si>
  <si>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</si>
  <si>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</si>
  <si>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</si>
  <si>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</si>
  <si>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</si>
  <si>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</si>
  <si>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</si>
  <si>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</si>
  <si>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</si>
  <si>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</si>
  <si>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</si>
  <si>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</si>
  <si>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</si>
  <si>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</si>
  <si>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</si>
  <si>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</si>
  <si>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</si>
  <si>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</si>
  <si>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</si>
  <si>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</si>
  <si>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</si>
  <si>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</si>
  <si>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</si>
  <si>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</si>
  <si>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</si>
  <si>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</si>
  <si>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</si>
  <si>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</si>
  <si>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</si>
  <si>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</si>
  <si>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</si>
  <si>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</si>
  <si>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</si>
  <si>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</si>
  <si>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</si>
  <si>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</si>
  <si>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</si>
  <si>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</si>
  <si>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</si>
  <si>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</si>
  <si>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</si>
  <si>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</si>
  <si>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</si>
  <si>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</si>
  <si>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</si>
  <si>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</si>
  <si>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</si>
  <si>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</si>
  <si>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</si>
  <si>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</si>
  <si>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</si>
  <si>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</si>
  <si>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</si>
  <si>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</si>
  <si>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</si>
  <si>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</si>
  <si>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</si>
  <si>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</si>
  <si>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</si>
  <si>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</si>
  <si>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</si>
  <si>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</si>
  <si>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</si>
  <si>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</si>
  <si>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</si>
  <si>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</si>
  <si>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</si>
  <si>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</si>
  <si>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</si>
  <si>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</si>
  <si>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</si>
  <si>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</si>
  <si>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</si>
  <si>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</si>
  <si>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</si>
  <si>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</si>
  <si>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</si>
  <si>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</si>
  <si>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</si>
  <si>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</si>
  <si>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</si>
  <si>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</si>
  <si>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</si>
  <si>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</si>
  <si>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</si>
  <si>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</si>
  <si>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</si>
  <si>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</si>
  <si>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</si>
  <si>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</si>
  <si>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</si>
  <si>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</si>
  <si>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</si>
  <si>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</si>
  <si>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</si>
  <si>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</si>
  <si>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</si>
  <si>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</si>
  <si>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</si>
  <si>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</si>
  <si>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</si>
  <si>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</si>
  <si>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</si>
  <si>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</si>
  <si>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</si>
  <si>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</si>
  <si>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</si>
  <si>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</si>
  <si>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</si>
  <si>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</si>
  <si>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</si>
  <si>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</si>
  <si>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</si>
  <si>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</si>
  <si>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</si>
  <si>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</si>
  <si>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</si>
  <si>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</si>
  <si>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</si>
  <si>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</si>
  <si>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</si>
  <si>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</si>
  <si>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</si>
  <si>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</si>
  <si>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</si>
  <si>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</si>
  <si>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</si>
  <si>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</si>
  <si>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</si>
  <si>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</si>
  <si>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</si>
  <si>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</si>
  <si>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</si>
  <si>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</si>
  <si>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</si>
  <si>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</si>
  <si>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</si>
  <si>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</si>
  <si>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</si>
  <si>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</si>
  <si>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</si>
  <si>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</si>
  <si>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</si>
  <si>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</si>
  <si>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</si>
  <si>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</si>
  <si>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</si>
  <si>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</si>
  <si>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</si>
  <si>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</si>
  <si>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</si>
  <si>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</si>
  <si>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</si>
  <si>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</si>
  <si>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</si>
  <si>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</si>
  <si>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</si>
  <si>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</si>
  <si>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</si>
  <si>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</si>
  <si>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</si>
  <si>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</si>
  <si>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</si>
  <si>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</si>
  <si>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</si>
  <si>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</si>
  <si>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</si>
  <si>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</si>
  <si>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</si>
  <si>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</si>
  <si>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</si>
  <si>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</si>
  <si>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</si>
  <si>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</si>
  <si>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</si>
  <si>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</si>
  <si>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</si>
  <si>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</si>
  <si>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</si>
  <si>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</si>
  <si>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</si>
  <si>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</si>
  <si>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</si>
  <si>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</si>
  <si>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</si>
  <si>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</si>
  <si>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</si>
  <si>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</si>
  <si>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</si>
  <si>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</si>
  <si>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</si>
  <si>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</si>
  <si>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</si>
  <si>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</si>
  <si>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</si>
  <si>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</si>
  <si>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</si>
  <si>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</si>
  <si>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</si>
  <si>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</si>
  <si>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</si>
  <si>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</si>
  <si>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</si>
  <si>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</si>
  <si>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</si>
  <si>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</si>
  <si>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</si>
  <si>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</si>
  <si>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</si>
  <si>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</si>
  <si>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</si>
  <si>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</si>
  <si>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</si>
  <si>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</si>
  <si>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</si>
  <si>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</si>
  <si>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</si>
  <si>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</si>
  <si>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</si>
  <si>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</si>
  <si>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</si>
  <si>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</si>
  <si>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</si>
  <si>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</si>
  <si>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</si>
  <si>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</si>
  <si>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</si>
  <si>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</si>
  <si>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</si>
  <si>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</si>
  <si>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</si>
  <si>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</si>
  <si>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</si>
  <si>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</si>
  <si>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</si>
  <si>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</si>
  <si>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</si>
  <si>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</si>
  <si>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</si>
  <si>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</si>
  <si>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</si>
  <si>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</si>
  <si>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</si>
  <si>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</si>
  <si>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</si>
  <si>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</si>
  <si>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</si>
  <si>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</si>
  <si>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</si>
  <si>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</si>
  <si>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</si>
  <si>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</si>
  <si>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</si>
  <si>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</si>
  <si>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</si>
  <si>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</si>
  <si>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</si>
  <si>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</si>
  <si>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</si>
  <si>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</si>
  <si>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</si>
  <si>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</si>
  <si>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</si>
  <si>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</si>
  <si>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</si>
  <si>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</si>
  <si>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</si>
  <si>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</si>
  <si>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</si>
  <si>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</si>
  <si>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</si>
  <si>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</si>
  <si>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</si>
  <si>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</si>
  <si>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</si>
  <si>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</si>
  <si>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</si>
  <si>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</si>
  <si>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</si>
  <si>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</si>
  <si>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</si>
  <si>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</si>
  <si>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</si>
  <si>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</si>
  <si>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</si>
  <si>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</si>
  <si>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</si>
  <si>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</si>
  <si>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</si>
  <si>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</si>
  <si>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</si>
  <si>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</si>
  <si>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</si>
  <si>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</si>
  <si>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</si>
  <si>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</si>
  <si>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</si>
  <si>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</si>
  <si>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</si>
  <si>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</si>
  <si>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</si>
  <si>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</si>
  <si>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</si>
  <si>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</si>
  <si>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</si>
  <si>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</si>
  <si>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</si>
  <si>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</si>
  <si>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</si>
  <si>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</si>
  <si>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</si>
  <si>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</si>
  <si>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</si>
  <si>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</si>
  <si>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</si>
  <si>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</si>
  <si>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</si>
  <si>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</si>
  <si>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</si>
  <si>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</si>
  <si>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</si>
  <si>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</si>
  <si>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</si>
  <si>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</si>
  <si>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</si>
  <si>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</si>
  <si>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</si>
  <si>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</si>
  <si>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</si>
  <si>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</si>
  <si>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</si>
  <si>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</si>
  <si>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</si>
  <si>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</si>
  <si>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</si>
  <si>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</si>
  <si>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</si>
  <si>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</si>
  <si>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</si>
  <si>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</si>
  <si>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</si>
  <si>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</si>
  <si>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</si>
  <si>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</si>
  <si>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</si>
  <si>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</si>
  <si>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</si>
  <si>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</si>
  <si>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</si>
  <si>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</si>
  <si>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</si>
  <si>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</si>
  <si>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</si>
  <si>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</si>
  <si>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</si>
  <si>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</si>
  <si>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</si>
  <si>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</si>
  <si>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</si>
  <si>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</si>
  <si>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</si>
  <si>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</si>
  <si>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</si>
  <si>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</si>
  <si>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</si>
  <si>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</si>
  <si>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</si>
  <si>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</si>
  <si>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</si>
  <si>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</si>
  <si>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</si>
  <si>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</si>
  <si>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</si>
  <si>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</si>
  <si>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</si>
  <si>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</si>
  <si>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</si>
  <si>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</si>
  <si>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</si>
  <si>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</si>
  <si>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</si>
  <si>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</si>
  <si>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</si>
  <si>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</si>
  <si>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</si>
  <si>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</si>
  <si>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</si>
  <si>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</si>
  <si>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</si>
  <si>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</si>
  <si>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</si>
  <si>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</si>
  <si>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</si>
  <si>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</si>
  <si>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</si>
  <si>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</si>
  <si>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</si>
  <si>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</si>
  <si>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</si>
  <si>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</si>
  <si>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</si>
  <si>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</si>
  <si>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</si>
  <si>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</si>
  <si>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</si>
  <si>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</si>
  <si>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</si>
  <si>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</si>
  <si>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</si>
  <si>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</si>
  <si>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</si>
  <si>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</si>
  <si>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</si>
  <si>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</si>
  <si>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</si>
  <si>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</si>
  <si>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</si>
  <si>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</si>
  <si>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</si>
  <si>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</si>
  <si>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</si>
  <si>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</si>
  <si>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</si>
  <si>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</si>
  <si>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</si>
  <si>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</si>
  <si>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</si>
  <si>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</si>
  <si>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</si>
  <si>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</si>
  <si>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</si>
  <si>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</si>
  <si>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</si>
  <si>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</si>
  <si>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</si>
  <si>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</si>
  <si>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</si>
  <si>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</si>
  <si>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</si>
  <si>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</si>
  <si>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</si>
  <si>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</si>
  <si>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</si>
  <si>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</si>
  <si>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</si>
  <si>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</si>
  <si>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</si>
  <si>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</si>
  <si>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</si>
  <si>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</si>
  <si>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</si>
  <si>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</si>
  <si>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</si>
  <si>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</si>
  <si>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</si>
  <si>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</si>
  <si>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</si>
  <si>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</si>
  <si>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</si>
  <si>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</si>
  <si>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</si>
  <si>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</si>
  <si>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</si>
  <si>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</si>
  <si>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</si>
  <si>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</si>
  <si>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</si>
  <si>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</si>
  <si>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</si>
  <si>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</si>
  <si>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</si>
  <si>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</si>
  <si>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</si>
  <si>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</si>
  <si>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</si>
  <si>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</si>
  <si>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</si>
  <si>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</si>
  <si>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</si>
  <si>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</si>
  <si>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</si>
  <si>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</si>
  <si>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</si>
  <si>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</si>
  <si>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</si>
  <si>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</si>
  <si>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</si>
  <si>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</si>
  <si>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</si>
  <si>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</si>
  <si>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</si>
  <si>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</si>
  <si>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</si>
  <si>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</si>
  <si>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</si>
  <si>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</si>
  <si>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</si>
  <si>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</si>
  <si>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</si>
  <si>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</si>
  <si>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</si>
  <si>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</si>
  <si>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</si>
  <si>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</si>
  <si>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</si>
  <si>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</si>
  <si>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</si>
  <si>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</si>
  <si>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</si>
  <si>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</si>
  <si>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</si>
  <si>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</si>
  <si>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</si>
  <si>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</si>
  <si>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</si>
  <si>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</si>
  <si>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</si>
  <si>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</si>
  <si>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</si>
  <si>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</si>
  <si>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</si>
  <si>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</si>
  <si>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</si>
  <si>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</si>
  <si>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</si>
  <si>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</si>
  <si>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</si>
  <si>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</si>
  <si>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</si>
  <si>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</si>
  <si>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</si>
  <si>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</si>
  <si>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</si>
  <si>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</si>
  <si>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</si>
  <si>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</si>
  <si>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</si>
  <si>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</si>
  <si>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</si>
  <si>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</si>
  <si>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</si>
  <si>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</si>
  <si>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</si>
  <si>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</si>
  <si>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</si>
  <si>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</si>
  <si>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</si>
  <si>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</si>
  <si>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</si>
  <si>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</si>
  <si>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</si>
  <si>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</si>
  <si>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</si>
  <si>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</si>
  <si>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</si>
  <si>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</si>
  <si>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</si>
  <si>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</si>
  <si>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</si>
  <si>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</si>
  <si>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</si>
  <si>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</si>
  <si>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</si>
  <si>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</si>
  <si>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</si>
  <si>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</si>
  <si>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</si>
  <si>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</si>
  <si>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</si>
  <si>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</si>
  <si>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</si>
  <si>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</si>
  <si>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</si>
  <si>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</si>
  <si>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</si>
  <si>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</si>
  <si>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</si>
  <si>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</si>
  <si>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</si>
  <si>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</si>
  <si>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</si>
  <si>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</si>
  <si>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</si>
  <si>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</si>
  <si>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</si>
  <si>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</si>
  <si>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</si>
  <si>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</si>
  <si>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</si>
  <si>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</si>
  <si>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</si>
  <si>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</si>
  <si>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</si>
  <si>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</si>
  <si>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</si>
  <si>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</si>
  <si>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</si>
  <si>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</si>
  <si>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</si>
  <si>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</si>
  <si>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</si>
  <si>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</si>
  <si>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</si>
  <si>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</si>
  <si>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</si>
  <si>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</si>
  <si>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</si>
  <si>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</si>
  <si>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</si>
  <si>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</si>
  <si>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</si>
  <si>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</si>
  <si>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</si>
  <si>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</si>
  <si>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</si>
  <si>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</si>
  <si>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</si>
  <si>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</si>
  <si>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</si>
  <si>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</si>
  <si>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</si>
  <si>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</si>
  <si>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</si>
  <si>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</si>
  <si>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</si>
  <si>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</si>
  <si>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</si>
  <si>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</si>
  <si>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</si>
  <si>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</si>
  <si>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</si>
  <si>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</si>
  <si>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</si>
  <si>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</si>
  <si>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</si>
  <si>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</si>
  <si>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</si>
  <si>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</si>
  <si>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</si>
  <si>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</si>
  <si>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</si>
  <si>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</si>
  <si>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</si>
  <si>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</si>
  <si>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</si>
  <si>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</si>
  <si>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</si>
  <si>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</si>
  <si>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</si>
  <si>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</si>
  <si>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</si>
  <si>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</si>
  <si>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</si>
  <si>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</si>
  <si>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</si>
  <si>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</si>
  <si>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</si>
  <si>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</si>
  <si>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</si>
  <si>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</si>
  <si>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</si>
  <si>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</si>
  <si>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</si>
  <si>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</si>
  <si>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</si>
  <si>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</si>
  <si>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</si>
  <si>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</si>
  <si>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</si>
  <si>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</si>
  <si>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</si>
  <si>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</si>
  <si>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</si>
  <si>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</si>
  <si>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</si>
  <si>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</si>
  <si>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</si>
  <si>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</si>
  <si>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</si>
  <si>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</si>
  <si>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</si>
  <si>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</si>
  <si>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</si>
  <si>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</si>
  <si>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</si>
  <si>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</si>
  <si>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</si>
  <si>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</si>
  <si>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</si>
  <si>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</si>
  <si>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</si>
  <si>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</si>
  <si>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</si>
  <si>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</si>
  <si>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</si>
  <si>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</si>
  <si>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</si>
  <si>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</si>
  <si>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</si>
  <si>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</si>
  <si>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</si>
  <si>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</si>
  <si>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</si>
  <si>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</si>
  <si>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</si>
  <si>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</si>
  <si>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</si>
  <si>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</si>
  <si>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</si>
  <si>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</si>
  <si>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</si>
  <si>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</si>
  <si>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</si>
  <si>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</si>
  <si>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</si>
  <si>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</si>
  <si>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</si>
  <si>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</si>
  <si>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</si>
  <si>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</si>
  <si>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</si>
  <si>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</si>
  <si>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</si>
  <si>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</si>
  <si>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</si>
  <si>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</si>
  <si>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</si>
  <si>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</si>
  <si>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</si>
  <si>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</si>
  <si>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</si>
  <si>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</si>
  <si>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</si>
  <si>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</si>
  <si>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</si>
  <si>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</si>
  <si>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</si>
  <si>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</si>
  <si>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</si>
  <si>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</si>
  <si>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</si>
  <si>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</si>
  <si>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</si>
  <si>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</si>
  <si>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</si>
  <si>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</si>
  <si>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</si>
  <si>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</si>
  <si>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</si>
  <si>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</si>
  <si>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</si>
  <si>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</si>
  <si>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</si>
  <si>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</si>
  <si>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</si>
  <si>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</si>
  <si>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</si>
  <si>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</si>
  <si>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</si>
  <si>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</si>
  <si>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</si>
  <si>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</si>
  <si>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</si>
  <si>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</si>
  <si>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</si>
  <si>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</si>
  <si>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</si>
  <si>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</si>
  <si>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</si>
  <si>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</si>
  <si>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</si>
  <si>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</si>
  <si>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</si>
  <si>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</si>
  <si>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</si>
  <si>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</si>
  <si>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</si>
  <si>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</si>
  <si>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</si>
  <si>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</si>
  <si>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</si>
  <si>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</si>
  <si>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</si>
  <si>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</si>
  <si>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</si>
  <si>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</si>
  <si>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</si>
  <si>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</si>
  <si>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</si>
  <si>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</si>
  <si>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</si>
  <si>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</si>
  <si>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</si>
  <si>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</si>
  <si>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</si>
  <si>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</si>
  <si>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</si>
  <si>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</si>
  <si>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</si>
  <si>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</si>
  <si>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</si>
  <si>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</si>
  <si>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</si>
  <si>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</si>
  <si>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</si>
  <si>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</si>
  <si>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</si>
  <si>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</si>
  <si>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</si>
  <si>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</si>
  <si>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</si>
  <si>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</si>
  <si>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</si>
  <si>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</si>
  <si>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</si>
  <si>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</si>
  <si>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</si>
  <si>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</si>
  <si>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</si>
  <si>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</si>
  <si>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</si>
  <si>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</si>
  <si>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</si>
  <si>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</si>
  <si>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</si>
  <si>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</si>
  <si>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</si>
  <si>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</si>
  <si>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</si>
  <si>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</si>
  <si>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</si>
  <si>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</si>
  <si>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</si>
  <si>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</si>
  <si>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</si>
  <si>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</si>
  <si>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</si>
  <si>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</si>
  <si>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</si>
  <si>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</si>
  <si>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</si>
  <si>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</si>
  <si>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</si>
  <si>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</si>
  <si>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</si>
  <si>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</si>
  <si>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</si>
  <si>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</si>
  <si>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</si>
  <si>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</si>
  <si>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</si>
  <si>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</si>
  <si>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</si>
  <si>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</si>
  <si>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</si>
  <si>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</si>
  <si>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</si>
  <si>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</si>
  <si>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</si>
  <si>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</si>
  <si>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</si>
  <si>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</si>
  <si>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</si>
  <si>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</si>
  <si>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</si>
  <si>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</si>
  <si>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</si>
  <si>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</si>
  <si>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</si>
  <si>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</si>
  <si>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</si>
  <si>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</si>
  <si>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</si>
  <si>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</si>
  <si>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</si>
  <si>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</si>
  <si>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</si>
  <si>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</si>
  <si>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</si>
  <si>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</si>
  <si>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</si>
  <si>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</si>
  <si>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</si>
  <si>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</si>
  <si>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</si>
  <si>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</si>
  <si>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</si>
  <si>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</si>
  <si>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</si>
  <si>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</si>
  <si>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</si>
  <si>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</si>
  <si>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</si>
  <si>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</si>
  <si>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</si>
  <si>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</si>
  <si>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</si>
  <si>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</si>
  <si>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</si>
  <si>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</si>
  <si>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</si>
  <si>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</si>
  <si>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</si>
  <si>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</si>
  <si>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</si>
  <si>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</si>
  <si>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</si>
  <si>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</si>
  <si>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</si>
  <si>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</si>
  <si>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</si>
  <si>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</si>
  <si>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</si>
  <si>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</si>
  <si>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</si>
  <si>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</si>
  <si>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</si>
  <si>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</si>
  <si>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</si>
  <si>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</si>
  <si>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</si>
  <si>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</si>
  <si>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</si>
  <si>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</si>
  <si>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</si>
  <si>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</si>
  <si>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</si>
  <si>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</si>
  <si>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</si>
  <si>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</si>
  <si>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</si>
  <si>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</si>
  <si>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</si>
  <si>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</si>
  <si>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</si>
  <si>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</si>
  <si>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</si>
  <si>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</si>
  <si>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</si>
  <si>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</si>
  <si>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</si>
  <si>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</si>
  <si>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</si>
  <si>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</si>
  <si>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</si>
  <si>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</si>
  <si>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</si>
  <si>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</si>
  <si>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</si>
  <si>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</si>
  <si>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</si>
  <si>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</si>
  <si>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</si>
  <si>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</si>
  <si>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</si>
  <si>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</si>
  <si>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</si>
  <si>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</si>
  <si>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</si>
  <si>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</si>
  <si>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</si>
  <si>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</si>
  <si>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</si>
  <si>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</si>
  <si>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</si>
  <si>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</si>
  <si>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</si>
  <si>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</si>
  <si>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</si>
  <si>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</si>
  <si>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</si>
  <si>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</si>
  <si>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</si>
  <si>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</si>
  <si>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</si>
  <si>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</si>
  <si>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</si>
  <si>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</si>
  <si>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</si>
  <si>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</si>
  <si>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</si>
  <si>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</si>
  <si>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</si>
  <si>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</si>
  <si>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</si>
  <si>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</si>
  <si>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</si>
  <si>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</si>
  <si>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</si>
  <si>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</si>
  <si>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</si>
  <si>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</si>
  <si>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</si>
  <si>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</si>
  <si>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</si>
  <si>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</si>
  <si>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</si>
  <si>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</si>
  <si>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</si>
  <si>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</si>
  <si>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</si>
  <si>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</si>
  <si>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</si>
  <si>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</si>
  <si>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</si>
  <si>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</si>
  <si>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</si>
  <si>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</si>
  <si>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</si>
  <si>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</si>
  <si>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</si>
  <si>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</si>
  <si>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</si>
  <si>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</si>
  <si>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</si>
  <si>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</si>
  <si>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</si>
  <si>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</si>
  <si>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</si>
  <si>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</si>
  <si>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</si>
  <si>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</si>
  <si>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</si>
  <si>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</si>
  <si>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</si>
  <si>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</si>
  <si>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</si>
  <si>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</si>
  <si>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</si>
  <si>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</si>
  <si>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</si>
  <si>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</si>
  <si>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</si>
  <si>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</si>
  <si>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</si>
  <si>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</si>
  <si>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</si>
  <si>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</si>
  <si>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</si>
  <si>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</si>
  <si>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</si>
  <si>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</si>
  <si>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</si>
  <si>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</si>
  <si>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</si>
  <si>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</si>
  <si>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</si>
  <si>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</si>
  <si>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</si>
  <si>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</si>
  <si>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</si>
  <si>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</si>
  <si>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</si>
  <si>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</si>
  <si>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</si>
  <si>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</si>
  <si>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</si>
  <si>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</si>
  <si>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</si>
  <si>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</si>
  <si>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</si>
  <si>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</si>
  <si>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</si>
  <si>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</si>
  <si>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</si>
  <si>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</si>
  <si>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</si>
  <si>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</si>
  <si>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</si>
  <si>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</si>
  <si>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</si>
  <si>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</si>
  <si>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</si>
  <si>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</si>
  <si>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</si>
  <si>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</si>
  <si>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</si>
  <si>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</si>
  <si>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</si>
  <si>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</si>
  <si>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</si>
  <si>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</si>
  <si>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</si>
  <si>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</si>
  <si>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</si>
  <si>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</si>
  <si>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</si>
  <si>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</si>
  <si>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</si>
  <si>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</si>
  <si>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</si>
  <si>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</si>
  <si>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</si>
  <si>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</si>
  <si>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</si>
  <si>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</si>
  <si>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</si>
  <si>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</si>
  <si>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</si>
  <si>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</si>
  <si>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</si>
  <si>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</si>
  <si>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</si>
  <si>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</si>
  <si>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</si>
  <si>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</si>
  <si>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</si>
  <si>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</si>
  <si>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</si>
  <si>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</si>
  <si>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</si>
  <si>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</si>
  <si>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</si>
  <si>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</si>
  <si>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</si>
  <si>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</si>
  <si>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</si>
  <si>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</si>
  <si>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</si>
  <si>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</si>
  <si>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</si>
  <si>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</si>
  <si>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</si>
  <si>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</si>
  <si>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</si>
  <si>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</si>
  <si>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</si>
  <si>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</si>
  <si>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</si>
  <si>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</si>
  <si>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</si>
  <si>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</si>
  <si>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</si>
  <si>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</si>
  <si>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</si>
  <si>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</si>
  <si>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</si>
  <si>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</si>
  <si>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</si>
  <si>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</si>
  <si>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</si>
  <si>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</si>
  <si>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</si>
  <si>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</si>
  <si>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</si>
  <si>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</si>
  <si>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</si>
  <si>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</si>
  <si>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</si>
  <si>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</si>
  <si>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</si>
  <si>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</si>
  <si>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</si>
  <si>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</si>
  <si>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</si>
  <si>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</si>
  <si>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</si>
  <si>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</si>
  <si>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</si>
  <si>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</si>
  <si>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</si>
  <si>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</si>
  <si>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</si>
  <si>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</si>
  <si>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</si>
  <si>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</si>
  <si>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</si>
  <si>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</si>
  <si>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</si>
  <si>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</si>
  <si>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</si>
  <si>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</si>
  <si>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</si>
  <si>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</si>
  <si>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</si>
  <si>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</si>
  <si>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</si>
  <si>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</si>
  <si>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</si>
  <si>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</si>
  <si>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</si>
  <si>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</si>
  <si>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</si>
  <si>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</si>
  <si>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</si>
  <si>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</si>
  <si>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</si>
  <si>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</si>
  <si>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</si>
  <si>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</si>
  <si>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</si>
  <si>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</si>
  <si>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</si>
  <si>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</si>
  <si>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</si>
  <si>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</si>
  <si>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</si>
  <si>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</si>
  <si>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</si>
  <si>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</si>
  <si>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</si>
  <si>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</si>
  <si>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</si>
  <si>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</si>
  <si>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</si>
  <si>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</si>
  <si>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</si>
  <si>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</si>
  <si>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</si>
  <si>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</si>
  <si>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</si>
  <si>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</si>
  <si>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</si>
  <si>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</si>
  <si>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</si>
  <si>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</si>
  <si>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</si>
  <si>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</si>
  <si>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</si>
  <si>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</si>
  <si>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</si>
  <si>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</si>
  <si>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</si>
  <si>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</si>
  <si>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</si>
  <si>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</si>
  <si>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</si>
  <si>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</si>
  <si>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</si>
  <si>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</si>
  <si>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</si>
  <si>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</si>
  <si>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</si>
  <si>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</si>
  <si>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</si>
  <si>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</si>
  <si>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</si>
  <si>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</si>
  <si>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</si>
  <si>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</si>
  <si>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</si>
  <si>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</si>
  <si>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</si>
  <si>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</si>
  <si>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</si>
  <si>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</si>
  <si>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</si>
  <si>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</si>
  <si>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</si>
  <si>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</si>
  <si>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</si>
  <si>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</si>
  <si>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</si>
  <si>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</si>
  <si>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</si>
  <si>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</si>
  <si>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</si>
  <si>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</si>
  <si>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</si>
  <si>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</si>
  <si>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</si>
  <si>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</si>
  <si>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</si>
  <si>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</si>
  <si>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</si>
  <si>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</si>
  <si>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</si>
  <si>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</si>
  <si>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</si>
  <si>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</si>
  <si>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</si>
  <si>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</si>
  <si>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</si>
  <si>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</si>
  <si>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</si>
  <si>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</si>
  <si>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</si>
  <si>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</si>
  <si>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</si>
  <si>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</si>
  <si>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</si>
  <si>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</si>
  <si>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</si>
  <si>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</si>
  <si>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</si>
  <si>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</si>
  <si>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</si>
  <si>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</si>
  <si>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</si>
  <si>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</si>
  <si>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</si>
  <si>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</si>
  <si>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</si>
  <si>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</si>
  <si>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</si>
  <si>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</si>
  <si>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</si>
  <si>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</si>
  <si>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</si>
  <si>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</si>
  <si>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</si>
  <si>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</si>
  <si>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</si>
  <si>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</si>
  <si>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</si>
  <si>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</si>
  <si>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</si>
  <si>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</si>
  <si>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</si>
  <si>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</si>
  <si>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</si>
  <si>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</si>
  <si>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</si>
  <si>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</si>
  <si>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</si>
  <si>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</si>
  <si>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</si>
  <si>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</si>
  <si>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</si>
  <si>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</si>
  <si>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</si>
  <si>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</si>
  <si>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</si>
  <si>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</si>
  <si>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</si>
  <si>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</si>
  <si>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</si>
  <si>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</si>
  <si>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</si>
  <si>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</si>
  <si>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</si>
  <si>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</si>
  <si>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</si>
  <si>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</si>
  <si>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</si>
  <si>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</si>
  <si>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</si>
  <si>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</si>
  <si>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</si>
  <si>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</si>
  <si>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</si>
  <si>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</si>
  <si>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</si>
  <si>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</si>
  <si>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</si>
  <si>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</si>
  <si>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</si>
  <si>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</si>
  <si>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</si>
  <si>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</si>
  <si>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</si>
  <si>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</si>
  <si>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</si>
  <si>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</si>
  <si>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</si>
  <si>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</si>
  <si>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</si>
  <si>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</si>
  <si>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</si>
  <si>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</si>
  <si>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</si>
  <si>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</si>
  <si>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</si>
  <si>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</si>
  <si>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</si>
  <si>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</si>
  <si>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</si>
  <si>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</si>
  <si>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</si>
  <si>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</si>
  <si>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</si>
  <si>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</si>
  <si>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</si>
  <si>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</si>
  <si>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</si>
  <si>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</si>
  <si>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</si>
  <si>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</si>
  <si>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</si>
  <si>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</si>
  <si>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</si>
  <si>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</si>
  <si>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</si>
  <si>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</si>
  <si>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</si>
  <si>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</si>
  <si>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</si>
  <si>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</si>
  <si>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</si>
  <si>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</si>
  <si>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</si>
  <si>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</si>
  <si>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</si>
  <si>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</si>
  <si>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</si>
  <si>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</si>
  <si>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</si>
  <si>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</si>
  <si>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</si>
  <si>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</si>
  <si>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</si>
  <si>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</si>
  <si>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</si>
  <si>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</si>
  <si>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</si>
  <si>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</si>
  <si>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</si>
  <si>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</si>
  <si>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</si>
  <si>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</si>
  <si>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</si>
  <si>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</si>
  <si>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</si>
  <si>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</si>
  <si>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</si>
  <si>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</si>
  <si>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</si>
  <si>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</si>
  <si>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</si>
  <si>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</si>
  <si>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</si>
  <si>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</si>
  <si>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</si>
  <si>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</si>
  <si>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</si>
  <si>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</si>
  <si>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</si>
  <si>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</si>
  <si>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</si>
  <si>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</si>
  <si>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</si>
  <si>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</si>
  <si>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</si>
  <si>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</si>
  <si>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</si>
  <si>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</si>
  <si>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</si>
  <si>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</si>
  <si>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</si>
  <si>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</si>
  <si>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</si>
  <si>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</si>
  <si>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</si>
  <si>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</si>
  <si>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</si>
  <si>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</si>
  <si>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</si>
  <si>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</si>
  <si>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</si>
  <si>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</si>
  <si>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</si>
  <si>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</si>
  <si>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</si>
  <si>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</si>
  <si>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</si>
  <si>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</si>
  <si>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</si>
  <si>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</si>
  <si>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</si>
  <si>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</si>
  <si>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</si>
  <si>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</si>
  <si>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</si>
  <si>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</si>
  <si>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</si>
  <si>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</si>
  <si>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</si>
  <si>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</si>
  <si>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</si>
  <si>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</si>
  <si>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</si>
  <si>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</si>
  <si>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</si>
  <si>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</si>
  <si>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</si>
  <si>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</si>
  <si>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</si>
  <si>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</si>
  <si>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</si>
  <si>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</si>
  <si>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</si>
  <si>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</si>
  <si>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</si>
  <si>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</si>
  <si>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</si>
  <si>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</si>
  <si>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</si>
  <si>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</si>
  <si>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</si>
  <si>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</si>
  <si>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</si>
  <si>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</si>
  <si>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</si>
  <si>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</si>
  <si>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</si>
  <si>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</si>
  <si>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</si>
  <si>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</si>
  <si>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</si>
  <si>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</si>
  <si>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</si>
  <si>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</si>
  <si>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</si>
  <si>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</si>
  <si>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</si>
  <si>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</si>
  <si>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</si>
  <si>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</si>
  <si>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</si>
  <si>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</si>
  <si>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</si>
  <si>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</si>
  <si>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</si>
  <si>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</si>
  <si>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</si>
  <si>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</si>
  <si>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</si>
  <si>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</si>
  <si>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</si>
  <si>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</si>
  <si>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</si>
  <si>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</si>
  <si>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</si>
  <si>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</si>
  <si>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</si>
  <si>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</si>
  <si>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</si>
  <si>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</si>
  <si>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</si>
  <si>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</si>
  <si>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</si>
  <si>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</si>
  <si>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</si>
  <si>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</si>
  <si>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</si>
  <si>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</si>
  <si>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</si>
  <si>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</si>
  <si>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</si>
  <si>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</si>
  <si>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</si>
  <si>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</si>
  <si>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</si>
  <si>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</si>
  <si>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</si>
  <si>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</si>
  <si>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</si>
  <si>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</si>
  <si>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</si>
  <si>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</si>
  <si>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</si>
  <si>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</si>
  <si>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</si>
  <si>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</si>
  <si>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</si>
  <si>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</si>
  <si>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</si>
  <si>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</si>
  <si>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</si>
  <si>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</si>
  <si>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</si>
  <si>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</si>
  <si>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</si>
  <si>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</si>
  <si>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</si>
  <si>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</si>
  <si>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</si>
  <si>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</si>
  <si>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</si>
  <si>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</si>
  <si>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</si>
  <si>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</si>
  <si>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</si>
  <si>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</si>
  <si>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</si>
  <si>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</si>
  <si>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</si>
  <si>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</si>
  <si>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</si>
  <si>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</si>
  <si>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</si>
  <si>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</si>
  <si>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</si>
  <si>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</si>
  <si>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</si>
  <si>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</si>
  <si>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</si>
  <si>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</si>
  <si>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</si>
  <si>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</si>
  <si>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</si>
  <si>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</si>
  <si>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</si>
  <si>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</si>
  <si>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</si>
  <si>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</si>
  <si>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</si>
  <si>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</si>
  <si>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</si>
  <si>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</si>
  <si>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</si>
  <si>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</si>
  <si>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</si>
  <si>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</si>
  <si>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</si>
  <si>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</si>
  <si>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</si>
  <si>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</si>
  <si>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</si>
  <si>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</si>
  <si>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</si>
  <si>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</si>
  <si>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</si>
  <si>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</si>
  <si>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</si>
  <si>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</si>
  <si>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</si>
  <si>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</si>
  <si>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</si>
  <si>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</si>
  <si>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</si>
  <si>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</si>
  <si>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</si>
  <si>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</si>
  <si>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</si>
  <si>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</si>
  <si>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</si>
  <si>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</si>
  <si>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</si>
  <si>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</si>
  <si>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</si>
  <si>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</si>
  <si>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</si>
  <si>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</si>
  <si>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</si>
  <si>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</si>
  <si>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</si>
  <si>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</si>
  <si>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</si>
  <si>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</si>
  <si>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</si>
  <si>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</si>
  <si>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</si>
  <si>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</si>
  <si>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</si>
  <si>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</si>
  <si>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</si>
  <si>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</si>
  <si>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</si>
  <si>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</si>
  <si>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</si>
  <si>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</si>
  <si>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</si>
  <si>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</si>
  <si>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</si>
  <si>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</si>
  <si>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</si>
  <si>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</si>
  <si>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</si>
  <si>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</si>
  <si>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</si>
  <si>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</si>
  <si>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</si>
  <si>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</si>
  <si>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</si>
  <si>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</si>
  <si>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</si>
  <si>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</si>
  <si>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</si>
  <si>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</si>
  <si>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</si>
  <si>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</si>
  <si>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</si>
  <si>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</si>
  <si>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</si>
  <si>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</si>
  <si>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</si>
  <si>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</si>
  <si>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</si>
  <si>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</si>
  <si>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</si>
  <si>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</si>
  <si>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</si>
  <si>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</si>
  <si>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</si>
  <si>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</si>
  <si>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</si>
  <si>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</si>
  <si>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</si>
  <si>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</si>
  <si>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</si>
  <si>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</si>
  <si>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</si>
  <si>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</si>
  <si>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</si>
  <si>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</si>
  <si>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</si>
  <si>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</si>
  <si>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</si>
  <si>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</si>
  <si>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</si>
  <si>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</si>
  <si>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</si>
  <si>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</si>
  <si>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</si>
  <si>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</si>
  <si>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</si>
  <si>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</si>
  <si>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</si>
  <si>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</si>
  <si>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</si>
  <si>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</si>
  <si>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</si>
  <si>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</si>
  <si>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</si>
  <si>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</si>
  <si>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</si>
  <si>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</si>
  <si>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</si>
  <si>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</si>
  <si>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</si>
  <si>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</si>
  <si>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</si>
  <si>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</si>
  <si>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</si>
  <si>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</si>
  <si>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</si>
  <si>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</si>
  <si>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</si>
  <si>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</si>
  <si>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</si>
  <si>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</si>
  <si>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</si>
  <si>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</si>
  <si>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</si>
  <si>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</si>
  <si>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</si>
  <si>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</si>
  <si>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</si>
  <si>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</si>
  <si>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</si>
  <si>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</si>
  <si>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</si>
  <si>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</si>
  <si>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</si>
  <si>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</si>
  <si>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</si>
  <si>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</si>
  <si>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</si>
  <si>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</si>
  <si>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</si>
  <si>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</si>
  <si>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</si>
  <si>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</si>
  <si>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</si>
  <si>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</si>
  <si>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</si>
  <si>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</si>
  <si>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</si>
  <si>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</si>
  <si>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</si>
  <si>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</si>
  <si>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</si>
  <si>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</si>
  <si>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</si>
  <si>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</si>
  <si>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</si>
  <si>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</si>
  <si>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</si>
  <si>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</si>
  <si>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</si>
  <si>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</si>
  <si>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</si>
  <si>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</si>
  <si>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</si>
  <si>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</si>
  <si>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</si>
  <si>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</si>
  <si>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</si>
  <si>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</si>
  <si>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</si>
  <si>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</si>
  <si>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</si>
  <si>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</si>
  <si>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</si>
  <si>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</si>
  <si>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</si>
  <si>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</si>
  <si>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</si>
  <si>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</si>
  <si>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</si>
  <si>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</si>
  <si>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</si>
  <si>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</si>
  <si>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</si>
  <si>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</si>
  <si>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</si>
  <si>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</si>
  <si>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</si>
  <si>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</si>
  <si>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</si>
  <si>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</si>
  <si>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</si>
  <si>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</si>
  <si>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</si>
  <si>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</si>
  <si>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</si>
  <si>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</si>
  <si>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</si>
  <si>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</si>
  <si>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</si>
  <si>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</si>
  <si>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</si>
  <si>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</si>
  <si>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</si>
  <si>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</si>
  <si>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</si>
  <si>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</si>
  <si>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</si>
  <si>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</si>
  <si>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</si>
  <si>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</si>
  <si>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</si>
  <si>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</si>
  <si>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</si>
  <si>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</si>
  <si>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</si>
  <si>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</si>
  <si>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</si>
  <si>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</si>
  <si>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</si>
  <si>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</si>
  <si>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</si>
  <si>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</si>
  <si>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</si>
  <si>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</si>
  <si>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</si>
  <si>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</si>
  <si>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</si>
  <si>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</si>
  <si>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</si>
  <si>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</si>
  <si>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</si>
  <si>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</si>
  <si>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</si>
  <si>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</si>
  <si>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</si>
  <si>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</si>
  <si>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</si>
  <si>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</si>
  <si>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</si>
  <si>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</si>
  <si>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</si>
  <si>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</si>
  <si>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</si>
  <si>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</si>
  <si>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</si>
  <si>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</si>
  <si>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</si>
  <si>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</si>
  <si>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</si>
  <si>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</si>
  <si>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</si>
  <si>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</si>
  <si>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</si>
  <si>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</si>
  <si>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</si>
  <si>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</si>
  <si>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</si>
  <si>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</si>
  <si>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</si>
  <si>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</si>
  <si>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</si>
  <si>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</si>
  <si>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</si>
  <si>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</si>
  <si>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</si>
  <si>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</si>
  <si>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</si>
  <si>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</si>
  <si>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</si>
  <si>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</si>
  <si>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</si>
  <si>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</si>
  <si>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</si>
  <si>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</si>
  <si>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</si>
  <si>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</si>
  <si>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</si>
  <si>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</si>
  <si>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</si>
  <si>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</si>
  <si>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</si>
  <si>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</si>
  <si>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</si>
  <si>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</si>
  <si>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</si>
  <si>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</si>
  <si>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</si>
  <si>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</si>
  <si>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</si>
  <si>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</si>
  <si>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</si>
  <si>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</si>
  <si>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</si>
  <si>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</si>
  <si>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</si>
  <si>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</si>
  <si>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</si>
  <si>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</si>
  <si>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</si>
  <si>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</si>
  <si>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</si>
  <si>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</si>
  <si>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</si>
  <si>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</si>
  <si>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</si>
  <si>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</si>
  <si>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</si>
  <si>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</si>
  <si>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</si>
  <si>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</si>
  <si>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</si>
  <si>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</si>
  <si>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</si>
  <si>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</si>
  <si>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</si>
  <si>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</si>
  <si>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</si>
  <si>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</si>
  <si>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</si>
  <si>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</si>
  <si>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</si>
  <si>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</si>
  <si>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</si>
  <si>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</si>
  <si>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</si>
  <si>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</si>
  <si>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</si>
  <si>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</si>
  <si>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</si>
  <si>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</si>
  <si>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</si>
  <si>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</si>
  <si>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</si>
  <si>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</si>
  <si>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</si>
  <si>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</si>
  <si>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</si>
  <si>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</si>
  <si>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</si>
  <si>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</si>
  <si>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</si>
  <si>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</si>
  <si>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</si>
  <si>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</si>
  <si>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</si>
  <si>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</si>
  <si>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</si>
  <si>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</si>
  <si>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</si>
  <si>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</si>
  <si>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</si>
  <si>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</si>
  <si>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</si>
  <si>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</si>
  <si>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</si>
  <si>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</si>
  <si>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</si>
  <si>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</si>
  <si>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</si>
  <si>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</si>
  <si>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</si>
  <si>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</si>
  <si>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</si>
  <si>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</si>
  <si>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</si>
  <si>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</si>
  <si>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</si>
  <si>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</si>
  <si>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</si>
  <si>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</si>
  <si>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</si>
  <si>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</si>
  <si>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</si>
  <si>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</si>
  <si>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</si>
  <si>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</si>
  <si>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</si>
  <si>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</si>
  <si>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</si>
  <si>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</si>
  <si>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</si>
  <si>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</si>
  <si>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</si>
  <si>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</si>
  <si>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</si>
  <si>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</si>
  <si>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</si>
  <si>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</si>
  <si>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</si>
  <si>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</si>
  <si>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</si>
  <si>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</si>
  <si>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</si>
  <si>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</si>
  <si>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</si>
  <si>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</si>
  <si>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</si>
  <si>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</si>
  <si>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</si>
  <si>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</si>
  <si>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</si>
  <si>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</si>
  <si>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</si>
  <si>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</si>
  <si>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</si>
  <si>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</si>
  <si>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</si>
  <si>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</si>
  <si>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</si>
  <si>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</si>
  <si>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</si>
  <si>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</si>
  <si>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</si>
  <si>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</si>
  <si>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</si>
  <si>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</si>
  <si>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</si>
  <si>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</si>
  <si>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</si>
  <si>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</si>
  <si>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</si>
  <si>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</si>
  <si>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</si>
  <si>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</si>
  <si>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</si>
  <si>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</si>
  <si>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</si>
  <si>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</si>
  <si>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</si>
  <si>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</si>
  <si>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</si>
  <si>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</si>
  <si>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</si>
  <si>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</si>
  <si>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</si>
  <si>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</si>
  <si>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</si>
  <si>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</si>
  <si>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</si>
  <si>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</si>
  <si>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</si>
  <si>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</si>
  <si>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</si>
  <si>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</si>
  <si>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</si>
  <si>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</si>
  <si>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</si>
  <si>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</si>
  <si>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</si>
  <si>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</si>
  <si>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</si>
  <si>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</si>
  <si>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</si>
  <si>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</si>
  <si>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</si>
  <si>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</si>
  <si>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</si>
  <si>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</si>
  <si>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</si>
  <si>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</si>
  <si>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</si>
  <si>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</si>
  <si>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</si>
  <si>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</si>
  <si>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</si>
  <si>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</si>
  <si>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</si>
  <si>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</si>
  <si>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</si>
  <si>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</si>
  <si>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</si>
  <si>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</si>
  <si>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</si>
  <si>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</si>
  <si>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</si>
  <si>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</si>
  <si>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</si>
  <si>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</si>
  <si>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</si>
  <si>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</si>
  <si>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</si>
  <si>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</si>
  <si>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</si>
  <si>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</si>
  <si>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</si>
  <si>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</si>
  <si>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</si>
  <si>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</si>
  <si>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</si>
  <si>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</si>
  <si>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</si>
  <si>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</si>
  <si>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</si>
  <si>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</si>
  <si>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</si>
  <si>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</si>
  <si>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</si>
  <si>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</si>
  <si>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</si>
  <si>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</si>
  <si>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</si>
  <si>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</si>
  <si>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</si>
  <si>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</si>
  <si>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</si>
  <si>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</si>
  <si>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</si>
  <si>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</si>
  <si>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</si>
  <si>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</si>
  <si>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</si>
  <si>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</si>
  <si>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</si>
  <si>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</si>
  <si>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</si>
  <si>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</si>
  <si>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</si>
  <si>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</si>
  <si>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</si>
  <si>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</si>
  <si>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</si>
  <si>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</si>
  <si>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</si>
  <si>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</si>
  <si>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</si>
  <si>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</si>
  <si>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</si>
  <si>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</si>
  <si>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</si>
  <si>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</si>
  <si>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</si>
  <si>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</si>
  <si>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</si>
  <si>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</si>
  <si>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</si>
  <si>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</si>
  <si>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</si>
  <si>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</si>
  <si>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</si>
  <si>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</si>
  <si>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</si>
  <si>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</si>
  <si>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</si>
  <si>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</si>
  <si>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</si>
  <si>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</si>
  <si>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</si>
  <si>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</si>
  <si>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</si>
  <si>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</si>
  <si>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</si>
  <si>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</si>
  <si>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</si>
  <si>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</si>
  <si>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</si>
  <si>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</si>
  <si>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</si>
  <si>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</si>
  <si>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</si>
  <si>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</si>
  <si>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</si>
  <si>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</si>
  <si>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</si>
  <si>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</si>
  <si>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</si>
  <si>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</si>
  <si>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</si>
  <si>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</si>
  <si>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</si>
  <si>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</si>
  <si>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</si>
  <si>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</si>
  <si>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</si>
  <si>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</si>
  <si>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</si>
  <si>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</si>
  <si>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</si>
  <si>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</si>
  <si>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</si>
  <si>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</si>
  <si>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</si>
  <si>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</si>
  <si>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</si>
  <si>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</si>
  <si>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</si>
  <si>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</si>
  <si>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</si>
  <si>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</si>
  <si>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</si>
  <si>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</si>
  <si>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</si>
  <si>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</si>
  <si>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</si>
  <si>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</si>
  <si>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</si>
  <si>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</si>
  <si>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</si>
  <si>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</si>
  <si>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</si>
  <si>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</si>
  <si>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</si>
  <si>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</si>
  <si>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</si>
  <si>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</si>
  <si>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</si>
  <si>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</si>
  <si>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</si>
  <si>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</si>
  <si>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</si>
  <si>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</si>
  <si>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</si>
  <si>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</si>
  <si>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</si>
  <si>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</si>
  <si>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</si>
  <si>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</si>
  <si>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</si>
  <si>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</si>
  <si>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</si>
  <si>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</si>
  <si>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</si>
  <si>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</si>
  <si>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</si>
  <si>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</si>
  <si>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</si>
  <si>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</si>
  <si>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</si>
  <si>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</si>
  <si>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</si>
  <si>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</si>
  <si>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</si>
  <si>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</si>
  <si>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</si>
  <si>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</si>
  <si>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</si>
  <si>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</si>
  <si>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</si>
  <si>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</si>
  <si>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</si>
  <si>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</si>
  <si>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</si>
  <si>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</si>
  <si>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</si>
  <si>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</si>
  <si>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</si>
  <si>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</si>
  <si>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</si>
  <si>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</si>
  <si>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</si>
  <si>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</si>
  <si>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</si>
  <si>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</si>
  <si>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</si>
  <si>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</si>
  <si>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</si>
  <si>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</si>
  <si>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</si>
  <si>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</si>
  <si>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</si>
  <si>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</si>
  <si>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</si>
  <si>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</si>
  <si>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</si>
  <si>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</si>
  <si>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</si>
  <si>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</si>
  <si>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</si>
  <si>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</si>
  <si>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</si>
  <si>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</si>
  <si>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</si>
  <si>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</si>
  <si>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</si>
  <si>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</si>
  <si>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</si>
  <si>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</si>
  <si>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</si>
  <si>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</si>
  <si>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</si>
  <si>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</si>
  <si>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</si>
  <si>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</si>
  <si>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</si>
  <si>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</si>
  <si>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</si>
  <si>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</si>
  <si>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</si>
  <si>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</si>
  <si>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</si>
  <si>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</si>
  <si>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</si>
  <si>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</si>
  <si>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</si>
  <si>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</si>
  <si>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</si>
  <si>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</si>
  <si>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</si>
  <si>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</si>
  <si>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</si>
  <si>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</si>
  <si>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</si>
  <si>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</si>
  <si>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</si>
  <si>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</si>
  <si>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</si>
  <si>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</si>
  <si>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</si>
  <si>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</si>
  <si>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</si>
  <si>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</si>
  <si>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</si>
  <si>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</si>
  <si>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</si>
  <si>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</si>
  <si>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</si>
  <si>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</si>
  <si>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</si>
  <si>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</si>
  <si>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</si>
  <si>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</si>
  <si>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</si>
  <si>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</si>
  <si>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</si>
  <si>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</si>
  <si>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</si>
  <si>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</si>
  <si>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</si>
  <si>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</si>
  <si>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</si>
  <si>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</si>
  <si>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</si>
  <si>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</si>
  <si>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</si>
  <si>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</si>
  <si>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</si>
  <si>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</si>
  <si>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</si>
  <si>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</si>
  <si>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</si>
  <si>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</si>
  <si>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</si>
  <si>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</si>
  <si>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</si>
  <si>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</si>
  <si>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</si>
  <si>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</si>
  <si>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</si>
  <si>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</si>
  <si>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</si>
  <si>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</si>
  <si>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</si>
  <si>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</si>
  <si>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</si>
  <si>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</si>
  <si>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</si>
  <si>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</si>
  <si>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</si>
  <si>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</si>
  <si>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</si>
  <si>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</si>
  <si>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</si>
  <si>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</si>
  <si>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</si>
  <si>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</si>
  <si>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</si>
  <si>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</si>
  <si>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</si>
  <si>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</si>
  <si>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</si>
  <si>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</si>
  <si>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</si>
  <si>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</si>
  <si>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</si>
  <si>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</si>
  <si>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</si>
  <si>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</si>
  <si>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</si>
  <si>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</si>
  <si>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</si>
  <si>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</si>
  <si>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</si>
  <si>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</si>
  <si>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</si>
  <si>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</si>
  <si>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</si>
  <si>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</si>
  <si>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</si>
  <si>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</si>
  <si>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</si>
  <si>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</si>
  <si>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</si>
  <si>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</si>
  <si>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</si>
  <si>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</si>
  <si>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</si>
  <si>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</si>
  <si>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</si>
  <si>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</si>
  <si>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</si>
  <si>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</si>
  <si>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</si>
  <si>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</si>
  <si>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</si>
  <si>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</si>
  <si>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</si>
  <si>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</si>
  <si>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</si>
  <si>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</si>
  <si>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</si>
  <si>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</si>
  <si>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</si>
  <si>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</si>
  <si>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</si>
  <si>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</si>
  <si>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</si>
  <si>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</si>
  <si>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</si>
  <si>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</si>
  <si>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</si>
  <si>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</si>
  <si>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</si>
  <si>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</si>
  <si>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</si>
  <si>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</si>
  <si>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</si>
  <si>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</si>
  <si>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</si>
  <si>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</si>
  <si>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</si>
  <si>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</si>
  <si>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</si>
  <si>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</si>
  <si>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</si>
  <si>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</si>
  <si>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</si>
  <si>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</si>
  <si>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</si>
  <si>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</si>
  <si>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</si>
  <si>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</si>
  <si>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</si>
  <si>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</si>
  <si>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</si>
  <si>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</si>
  <si>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</si>
  <si>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</si>
  <si>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</si>
  <si>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</si>
  <si>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</si>
  <si>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</si>
  <si>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</si>
  <si>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</si>
  <si>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</si>
  <si>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</si>
  <si>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</si>
  <si>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</si>
  <si>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</si>
  <si>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</si>
  <si>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</si>
  <si>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</si>
  <si>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</si>
  <si>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</si>
  <si>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</si>
  <si>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</si>
  <si>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</si>
  <si>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</si>
  <si>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</si>
  <si>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</si>
  <si>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</si>
  <si>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</si>
  <si>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</si>
  <si>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</si>
  <si>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</si>
  <si>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</si>
  <si>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</si>
  <si>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</si>
  <si>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</si>
  <si>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</si>
  <si>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</si>
  <si>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</si>
  <si>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</si>
  <si>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</si>
  <si>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</si>
  <si>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</si>
  <si>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</si>
  <si>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</si>
  <si>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</si>
  <si>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</si>
  <si>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</si>
  <si>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</si>
  <si>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</si>
  <si>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</si>
  <si>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</si>
  <si>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</si>
  <si>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</si>
  <si>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</si>
  <si>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</si>
  <si>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</si>
  <si>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</si>
  <si>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</si>
  <si>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</si>
  <si>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</si>
  <si>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</si>
  <si>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</si>
  <si>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</si>
  <si>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</si>
  <si>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</si>
  <si>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</si>
  <si>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</si>
  <si>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</si>
  <si>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</si>
  <si>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</si>
  <si>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</si>
  <si>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</si>
  <si>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</si>
  <si>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</si>
  <si>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</si>
  <si>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</si>
  <si>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</si>
  <si>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</si>
  <si>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</si>
  <si>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</si>
  <si>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</si>
  <si>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</si>
  <si>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</si>
  <si>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</si>
  <si>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</si>
  <si>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</si>
  <si>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</si>
  <si>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</si>
  <si>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</si>
  <si>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</si>
  <si>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</si>
  <si>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</si>
  <si>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</si>
  <si>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</si>
  <si>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</si>
  <si>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</si>
  <si>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</si>
  <si>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</si>
  <si>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</si>
  <si>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</si>
  <si>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</si>
  <si>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</si>
  <si>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</si>
  <si>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</si>
  <si>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</si>
  <si>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</si>
  <si>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</si>
  <si>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</si>
  <si>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</si>
  <si>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</si>
  <si>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</si>
  <si>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</si>
  <si>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</si>
  <si>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</si>
  <si>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</si>
  <si>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</si>
  <si>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</si>
  <si>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</si>
  <si>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</si>
  <si>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</si>
  <si>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</si>
  <si>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</si>
  <si>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</si>
  <si>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</si>
  <si>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</si>
  <si>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</si>
  <si>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</si>
  <si>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</si>
  <si>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</si>
  <si>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</si>
  <si>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</si>
  <si>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</si>
  <si>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</si>
  <si>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</si>
  <si>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</si>
  <si>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</si>
  <si>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</si>
  <si>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</si>
  <si>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</si>
  <si>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</si>
  <si>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</si>
  <si>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</si>
  <si>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</si>
  <si>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</si>
  <si>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</si>
  <si>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</si>
  <si>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</si>
  <si>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</si>
  <si>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</si>
  <si>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</si>
  <si>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</si>
  <si>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</si>
  <si>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</si>
  <si>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</si>
  <si>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</si>
  <si>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</si>
  <si>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</si>
  <si>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</si>
  <si>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</si>
  <si>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</si>
  <si>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</si>
  <si>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</si>
  <si>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</si>
  <si>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</si>
  <si>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</si>
  <si>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</si>
  <si>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</si>
  <si>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</si>
  <si>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</si>
  <si>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</si>
  <si>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</si>
  <si>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</si>
  <si>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</si>
  <si>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</si>
  <si>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</si>
  <si>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</si>
  <si>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</si>
  <si>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</si>
  <si>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</si>
  <si>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</si>
  <si>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</si>
  <si>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</si>
  <si>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</si>
  <si>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</si>
  <si>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</si>
  <si>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</si>
  <si>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</si>
  <si>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</si>
  <si>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</si>
  <si>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</si>
  <si>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</si>
  <si>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</si>
  <si>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</si>
  <si>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</si>
  <si>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</si>
  <si>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</si>
  <si>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</si>
  <si>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</si>
  <si>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</si>
  <si>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</si>
  <si>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</si>
  <si>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</si>
  <si>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</si>
  <si>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</si>
  <si>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</si>
  <si>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</si>
  <si>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</si>
  <si>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</si>
  <si>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</si>
  <si>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</si>
  <si>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</si>
  <si>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</si>
  <si>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</si>
  <si>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</si>
  <si>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</si>
  <si>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</si>
  <si>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</si>
  <si>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</si>
  <si>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</si>
  <si>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</si>
  <si>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</si>
  <si>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</si>
  <si>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</si>
  <si>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</si>
  <si>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</si>
  <si>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</si>
  <si>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</si>
  <si>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</si>
  <si>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</si>
  <si>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</si>
  <si>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</si>
  <si>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</si>
  <si>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</si>
  <si>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</si>
  <si>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</si>
  <si>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</si>
  <si>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</si>
  <si>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</si>
  <si>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</si>
  <si>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</si>
  <si>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</si>
  <si>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</si>
  <si>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</si>
  <si>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</si>
  <si>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</si>
  <si>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</si>
  <si>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</si>
  <si>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</si>
  <si>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</si>
  <si>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</si>
  <si>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</si>
  <si>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</si>
  <si>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</si>
  <si>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</si>
  <si>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</si>
  <si>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</si>
  <si>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</si>
  <si>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</si>
  <si>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</si>
  <si>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</si>
  <si>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</si>
  <si>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</si>
  <si>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</si>
  <si>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</si>
  <si>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</si>
  <si>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</si>
  <si>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</si>
  <si>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</si>
  <si>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</si>
  <si>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</si>
  <si>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</si>
  <si>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</si>
  <si>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</si>
  <si>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</si>
  <si>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</si>
  <si>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</si>
  <si>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</si>
  <si>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</si>
  <si>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</si>
  <si>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</si>
  <si>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</si>
  <si>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</si>
  <si>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</si>
  <si>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</si>
  <si>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</si>
  <si>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</si>
  <si>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</si>
  <si>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</si>
  <si>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</si>
  <si>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</si>
  <si>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</si>
  <si>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</si>
  <si>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</si>
  <si>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</si>
  <si>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</si>
  <si>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</si>
  <si>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</si>
  <si>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</si>
  <si>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</si>
  <si>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</si>
  <si>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</si>
  <si>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</si>
  <si>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</si>
  <si>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</si>
  <si>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</si>
  <si>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</si>
  <si>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</si>
  <si>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</si>
  <si>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</si>
  <si>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</si>
  <si>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</si>
  <si>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</si>
  <si>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</si>
  <si>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</si>
  <si>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</si>
  <si>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</si>
  <si>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</si>
  <si>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</si>
  <si>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</si>
  <si>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</si>
  <si>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</si>
  <si>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</si>
  <si>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</si>
  <si>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</si>
  <si>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</si>
  <si>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</si>
  <si>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</si>
  <si>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</si>
  <si>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</si>
  <si>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</si>
  <si>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</si>
  <si>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</si>
  <si>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</si>
  <si>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</si>
  <si>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</si>
  <si>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</si>
  <si>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</si>
  <si>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</si>
  <si>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</si>
  <si>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</si>
  <si>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</si>
  <si>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</si>
  <si>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</si>
  <si>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</si>
  <si>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</si>
  <si>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</si>
  <si>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</si>
  <si>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</si>
  <si>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</si>
  <si>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</si>
  <si>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</si>
  <si>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</si>
  <si>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</si>
  <si>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</si>
  <si>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</si>
  <si>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</si>
  <si>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</si>
  <si>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</si>
  <si>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</si>
  <si>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</si>
  <si>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</si>
  <si>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</si>
  <si>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</si>
  <si>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</si>
  <si>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</si>
  <si>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</si>
  <si>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</si>
  <si>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</si>
  <si>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</si>
  <si>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</si>
  <si>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</si>
  <si>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</si>
  <si>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</si>
  <si>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</si>
  <si>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</si>
  <si>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</si>
  <si>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</si>
  <si>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</si>
  <si>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</si>
  <si>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</si>
  <si>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</si>
  <si>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</si>
  <si>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</si>
  <si>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</si>
  <si>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</si>
  <si>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</si>
  <si>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</si>
  <si>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</si>
  <si>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</si>
  <si>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</si>
  <si>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</si>
  <si>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</si>
  <si>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</si>
  <si>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</si>
  <si>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</si>
  <si>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</si>
  <si>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</si>
  <si>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</si>
  <si>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</si>
  <si>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</si>
  <si>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</si>
  <si>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</si>
  <si>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</si>
  <si>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</si>
  <si>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</si>
  <si>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</si>
  <si>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</si>
  <si>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</si>
  <si>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</si>
  <si>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</si>
  <si>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</si>
  <si>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</si>
  <si>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</si>
  <si>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</si>
  <si>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</si>
  <si>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</si>
  <si>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</si>
  <si>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</si>
  <si>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</si>
  <si>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</si>
  <si>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</si>
  <si>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</si>
  <si>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</si>
  <si>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</si>
  <si>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</si>
  <si>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</si>
  <si>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</si>
  <si>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</si>
  <si>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</si>
  <si>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</si>
  <si>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</si>
  <si>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</si>
  <si>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</si>
  <si>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</si>
  <si>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</si>
  <si>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</si>
  <si>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</si>
  <si>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</si>
  <si>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</si>
  <si>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</si>
  <si>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</si>
  <si>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</si>
  <si>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</si>
  <si>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</si>
  <si>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</si>
  <si>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</si>
  <si>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</si>
  <si>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</si>
  <si>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</si>
  <si>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</si>
  <si>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</si>
  <si>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</si>
  <si>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</si>
  <si>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</si>
  <si>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</si>
  <si>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</si>
  <si>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</si>
  <si>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</si>
  <si>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</si>
  <si>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</si>
  <si>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</si>
  <si>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</si>
  <si>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</si>
  <si>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</si>
  <si>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</si>
  <si>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</si>
  <si>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</si>
  <si>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</si>
  <si>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</si>
  <si>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</si>
  <si>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</si>
  <si>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</si>
  <si>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</si>
  <si>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</si>
  <si>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</si>
  <si>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</si>
  <si>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</si>
  <si>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</si>
  <si>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</si>
  <si>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</si>
  <si>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</si>
  <si>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</si>
  <si>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</si>
  <si>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</si>
  <si>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</si>
  <si>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</si>
  <si>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</si>
  <si>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</si>
  <si>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</si>
  <si>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</si>
  <si>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</si>
  <si>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</si>
  <si>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</si>
  <si>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</si>
  <si>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</si>
  <si>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</si>
  <si>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</si>
  <si>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</si>
  <si>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</si>
  <si>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</si>
  <si>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</si>
  <si>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</si>
  <si>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</si>
  <si>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</si>
  <si>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</si>
  <si>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</si>
  <si>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</si>
  <si>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</si>
  <si>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</si>
  <si>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</si>
  <si>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</si>
  <si>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</si>
  <si>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</si>
  <si>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</si>
  <si>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</si>
  <si>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</si>
  <si>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</si>
  <si>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</si>
  <si>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</si>
  <si>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</si>
  <si>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</si>
  <si>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</si>
  <si>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</si>
  <si>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</si>
  <si>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</si>
  <si>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</si>
  <si>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</si>
  <si>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</si>
  <si>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</si>
  <si>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</si>
  <si>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</si>
  <si>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</si>
  <si>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</si>
  <si>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</si>
  <si>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</si>
  <si>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</si>
  <si>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</si>
  <si>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</si>
  <si>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</si>
  <si>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</si>
  <si>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</si>
  <si>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</si>
  <si>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</si>
  <si>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</si>
  <si>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</si>
  <si>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</si>
  <si>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</si>
  <si>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</si>
  <si>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</si>
  <si>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</si>
  <si>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</si>
  <si>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</si>
  <si>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</si>
  <si>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</si>
  <si>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</si>
  <si>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</si>
  <si>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</si>
  <si>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</si>
  <si>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</si>
  <si>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</si>
  <si>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</si>
  <si>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</si>
  <si>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</si>
  <si>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</si>
  <si>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</si>
  <si>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</si>
  <si>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</si>
  <si>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</si>
  <si>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</si>
  <si>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</si>
  <si>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</si>
  <si>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</si>
  <si>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</si>
  <si>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</si>
  <si>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</si>
  <si>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</si>
  <si>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</si>
  <si>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</si>
  <si>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</si>
  <si>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</si>
  <si>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</si>
  <si>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</si>
  <si>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</si>
  <si>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</si>
  <si>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</si>
  <si>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</si>
  <si>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</si>
  <si>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</si>
  <si>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</si>
  <si>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</si>
  <si>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</si>
  <si>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</si>
  <si>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</si>
  <si>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</si>
  <si>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</si>
  <si>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</si>
  <si>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</si>
  <si>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</si>
  <si>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</si>
  <si>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</si>
  <si>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</si>
  <si>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</si>
  <si>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</si>
  <si>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</si>
  <si>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</si>
  <si>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</si>
  <si>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</si>
  <si>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</si>
  <si>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</si>
  <si>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</si>
  <si>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</si>
  <si>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</si>
  <si>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</si>
  <si>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</si>
  <si>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</si>
  <si>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</si>
  <si>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</si>
  <si>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</si>
  <si>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</si>
  <si>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</si>
  <si>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</si>
  <si>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</si>
  <si>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</si>
  <si>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</si>
  <si>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</si>
  <si>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</si>
  <si>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</si>
  <si>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</si>
  <si>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</si>
  <si>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</si>
  <si>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</si>
  <si>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</si>
  <si>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</si>
  <si>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</si>
  <si>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</si>
  <si>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</si>
  <si>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</si>
  <si>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</si>
  <si>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</si>
  <si>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</si>
  <si>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</si>
  <si>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</si>
  <si>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</si>
  <si>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</si>
  <si>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</si>
  <si>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</si>
  <si>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</si>
  <si>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</si>
  <si>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</si>
  <si>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</si>
  <si>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</si>
  <si>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</si>
  <si>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</si>
  <si>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</si>
  <si>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</si>
  <si>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</si>
  <si>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</si>
  <si>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</si>
  <si>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</si>
  <si>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</si>
  <si>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</si>
  <si>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</si>
  <si>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</si>
  <si>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</si>
  <si>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</si>
  <si>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</si>
  <si>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</si>
  <si>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</si>
  <si>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</si>
  <si>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</si>
  <si>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</si>
  <si>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</si>
  <si>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</si>
  <si>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</si>
  <si>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</si>
  <si>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</si>
  <si>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</si>
  <si>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</si>
  <si>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</si>
  <si>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</si>
  <si>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</si>
  <si>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</si>
  <si>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</si>
  <si>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</si>
  <si>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</si>
  <si>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</si>
  <si>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</si>
  <si>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</si>
  <si>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</si>
  <si>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</si>
  <si>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</si>
  <si>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</si>
  <si>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</si>
  <si>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</si>
  <si>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</si>
  <si>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</si>
  <si>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</si>
  <si>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</si>
  <si>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</si>
  <si>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</si>
  <si>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</si>
  <si>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</si>
  <si>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</si>
  <si>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</si>
  <si>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</si>
  <si>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</si>
  <si>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</si>
  <si>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</si>
  <si>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</si>
  <si>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</si>
  <si>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</si>
  <si>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</si>
  <si>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</si>
  <si>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</si>
  <si>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</si>
  <si>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</si>
  <si>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</si>
  <si>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</si>
  <si>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</si>
  <si>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</si>
  <si>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</si>
  <si>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</si>
  <si>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</si>
  <si>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</si>
  <si>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</si>
  <si>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</si>
  <si>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</si>
  <si>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</si>
  <si>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</si>
  <si>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</si>
  <si>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</si>
  <si>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</si>
  <si>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</si>
  <si>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</si>
  <si>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</si>
  <si>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</si>
  <si>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</si>
  <si>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</si>
  <si>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</si>
  <si>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</si>
  <si>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</si>
  <si>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</si>
  <si>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</si>
  <si>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</si>
  <si>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</si>
  <si>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</si>
  <si>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</si>
  <si>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</si>
  <si>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</si>
  <si>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</si>
  <si>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</si>
  <si>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</si>
  <si>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</si>
  <si>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</si>
  <si>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</si>
  <si>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</si>
  <si>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</si>
  <si>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</si>
  <si>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</si>
  <si>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</si>
  <si>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</si>
  <si>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</si>
  <si>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</si>
  <si>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</si>
  <si>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</si>
  <si>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</si>
  <si>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</si>
  <si>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</si>
  <si>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</si>
  <si>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</si>
  <si>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</si>
  <si>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</si>
  <si>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</si>
  <si>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</si>
  <si>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</si>
  <si>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</si>
  <si>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</si>
  <si>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</si>
  <si>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</si>
  <si>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</si>
  <si>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</si>
  <si>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</si>
  <si>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</si>
  <si>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</si>
  <si>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</si>
  <si>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</si>
  <si>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</si>
  <si>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</si>
  <si>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</si>
  <si>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</si>
  <si>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</si>
  <si>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</si>
  <si>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</si>
  <si>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</si>
  <si>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</si>
  <si>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</si>
  <si>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</si>
  <si>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</si>
  <si>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</si>
  <si>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</si>
  <si>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</si>
  <si>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</si>
  <si>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</si>
  <si>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</si>
  <si>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</si>
  <si>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</si>
  <si>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</si>
  <si>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</si>
  <si>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</si>
  <si>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</si>
  <si>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</si>
  <si>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</si>
  <si>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</si>
  <si>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</si>
  <si>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</si>
  <si>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</si>
  <si>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</si>
  <si>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</si>
  <si>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</si>
  <si>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</si>
  <si>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</si>
  <si>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</si>
  <si>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</si>
  <si>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</si>
  <si>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</si>
  <si>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</si>
  <si>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</si>
  <si>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</si>
  <si>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</si>
  <si>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</si>
  <si>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</si>
  <si>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</si>
  <si>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</si>
  <si>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</si>
  <si>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</si>
  <si>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</si>
  <si>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</si>
  <si>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</si>
  <si>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</si>
  <si>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</si>
  <si>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</si>
  <si>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</si>
  <si>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</si>
  <si>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</si>
  <si>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</si>
  <si>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</si>
  <si>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</si>
  <si>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</si>
  <si>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</si>
  <si>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</si>
  <si>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</si>
  <si>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</si>
  <si>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</si>
  <si>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</si>
  <si>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</si>
  <si>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</si>
  <si>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</si>
  <si>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</si>
  <si>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</si>
  <si>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</si>
  <si>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</si>
  <si>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</si>
  <si>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</si>
  <si>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</si>
  <si>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</si>
  <si>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</si>
  <si>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</si>
  <si>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</si>
  <si>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</si>
  <si>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</si>
  <si>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</si>
  <si>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</si>
  <si>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</si>
  <si>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</si>
  <si>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</si>
  <si>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</si>
  <si>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</si>
  <si>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</si>
  <si>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</si>
  <si>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</si>
  <si>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</si>
  <si>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</si>
  <si>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</si>
  <si>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</si>
  <si>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</si>
  <si>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</si>
  <si>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</si>
  <si>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</si>
  <si>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</si>
  <si>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</si>
  <si>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</si>
  <si>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</si>
  <si>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</si>
  <si>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</si>
  <si>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</si>
  <si>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</si>
  <si>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</si>
  <si>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</si>
  <si>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</si>
  <si>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</si>
  <si>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</si>
  <si>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</si>
  <si>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</si>
  <si>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</si>
  <si>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</si>
  <si>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</si>
  <si>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</si>
  <si>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</si>
  <si>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</si>
  <si>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</si>
  <si>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</si>
  <si>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</si>
  <si>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</si>
  <si>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</si>
  <si>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</si>
  <si>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</si>
  <si>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</si>
  <si>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</si>
  <si>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</si>
  <si>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</si>
  <si>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</si>
  <si>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</si>
  <si>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</si>
  <si>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</si>
  <si>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</si>
  <si>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</si>
  <si>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</si>
  <si>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</si>
  <si>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</si>
  <si>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</si>
  <si>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</si>
  <si>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</si>
  <si>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</si>
  <si>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</si>
  <si>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</si>
  <si>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</si>
  <si>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</si>
  <si>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</si>
  <si>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</si>
  <si>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</si>
  <si>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</si>
  <si>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</si>
  <si>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</si>
  <si>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</si>
  <si>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</si>
  <si>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</si>
  <si>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</si>
  <si>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</si>
  <si>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</si>
  <si>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</si>
  <si>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</si>
  <si>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</si>
  <si>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</si>
  <si>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</si>
  <si>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</si>
  <si>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</si>
  <si>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</si>
  <si>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</si>
  <si>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</si>
  <si>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</si>
  <si>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</si>
  <si>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</si>
  <si>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</si>
  <si>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</si>
  <si>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</si>
  <si>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</si>
  <si>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</si>
  <si>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</si>
  <si>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</si>
  <si>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</si>
  <si>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</si>
  <si>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</si>
  <si>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</si>
  <si>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</si>
  <si>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</si>
  <si>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</si>
  <si>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</si>
  <si>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</si>
  <si>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</si>
  <si>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</si>
  <si>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</si>
  <si>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</si>
  <si>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</si>
  <si>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</si>
  <si>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</si>
  <si>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</si>
  <si>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</si>
  <si>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</si>
  <si>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</si>
  <si>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</si>
  <si>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</si>
  <si>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</si>
  <si>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</si>
  <si>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</si>
  <si>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</si>
  <si>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</si>
  <si>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</si>
  <si>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</si>
  <si>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</si>
  <si>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</si>
  <si>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</si>
  <si>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</si>
  <si>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</si>
  <si>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</si>
  <si>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</si>
  <si>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</si>
  <si>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</si>
  <si>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</si>
  <si>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</si>
  <si>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</si>
  <si>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</si>
  <si>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</si>
  <si>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</si>
  <si>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</si>
  <si>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</si>
  <si>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</si>
  <si>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</si>
  <si>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</si>
  <si>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</si>
  <si>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</si>
  <si>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</si>
  <si>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</si>
  <si>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</si>
  <si>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</si>
  <si>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</si>
  <si>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</si>
  <si>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</si>
  <si>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</si>
  <si>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</si>
  <si>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</si>
  <si>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</si>
  <si>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</si>
  <si>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</si>
  <si>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</si>
  <si>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</si>
  <si>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</si>
  <si>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</si>
  <si>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</si>
  <si>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</si>
  <si>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</si>
  <si>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</si>
  <si>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</si>
  <si>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</si>
  <si>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</si>
  <si>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</si>
  <si>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</si>
  <si>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</si>
  <si>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</si>
  <si>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</si>
  <si>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</si>
  <si>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</si>
  <si>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</si>
  <si>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</si>
  <si>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</si>
  <si>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</si>
  <si>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</si>
  <si>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</si>
  <si>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</si>
  <si>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</si>
  <si>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</si>
  <si>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</si>
  <si>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</si>
  <si>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</si>
  <si>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</si>
  <si>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</si>
  <si>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</si>
  <si>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</si>
  <si>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</si>
  <si>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</si>
  <si>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</si>
  <si>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</si>
  <si>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</si>
  <si>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</si>
  <si>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</si>
  <si>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</si>
  <si>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</si>
  <si>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</si>
  <si>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</si>
  <si>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</si>
  <si>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</si>
  <si>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</si>
  <si>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</si>
  <si>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</si>
  <si>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</si>
  <si>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</si>
  <si>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</si>
  <si>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</si>
  <si>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</si>
  <si>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</si>
  <si>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</si>
  <si>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</si>
  <si>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</si>
  <si>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</si>
  <si>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</si>
  <si>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</si>
  <si>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</si>
  <si>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</si>
  <si>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</si>
  <si>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</si>
  <si>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</si>
  <si>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</si>
  <si>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</si>
  <si>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</si>
  <si>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</si>
  <si>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</si>
  <si>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</si>
  <si>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</si>
  <si>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</si>
  <si>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</si>
  <si>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</si>
  <si>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</si>
  <si>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</si>
  <si>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</si>
  <si>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</si>
  <si>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</si>
  <si>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</si>
  <si>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</si>
  <si>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</si>
  <si>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</si>
  <si>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</si>
  <si>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</si>
  <si>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</si>
  <si>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</si>
  <si>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</si>
  <si>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</si>
  <si>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</si>
  <si>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</si>
  <si>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</si>
  <si>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</si>
  <si>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</si>
  <si>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</si>
  <si>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</si>
  <si>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</si>
  <si>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</si>
  <si>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</si>
  <si>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</si>
  <si>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</si>
  <si>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</si>
  <si>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</si>
  <si>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</si>
  <si>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</si>
  <si>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</si>
  <si>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</si>
  <si>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</si>
  <si>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</si>
  <si>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</si>
  <si>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</si>
  <si>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</si>
  <si>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</si>
  <si>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</si>
  <si>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</si>
  <si>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</si>
  <si>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</si>
  <si>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</si>
  <si>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</si>
  <si>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</si>
  <si>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</si>
  <si>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</si>
  <si>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</si>
  <si>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</si>
  <si>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</si>
  <si>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</si>
  <si>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</si>
  <si>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</si>
  <si>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</si>
  <si>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</si>
  <si>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</si>
  <si>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</si>
  <si>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</si>
  <si>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</si>
  <si>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</si>
  <si>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</si>
  <si>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</si>
  <si>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</si>
  <si>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</si>
  <si>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</si>
  <si>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</si>
  <si>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</si>
  <si>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</si>
  <si>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</si>
  <si>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</si>
  <si>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</si>
  <si>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</si>
  <si>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</si>
  <si>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</si>
  <si>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</si>
  <si>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</si>
  <si>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</si>
  <si>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</si>
  <si>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</si>
  <si>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</si>
  <si>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</si>
  <si>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</si>
  <si>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</si>
  <si>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</si>
  <si>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</si>
  <si>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</si>
  <si>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</si>
  <si>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</si>
  <si>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</si>
  <si>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</si>
  <si>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</si>
  <si>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</si>
  <si>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</si>
  <si>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</si>
  <si>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</si>
  <si>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</si>
  <si>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</si>
  <si>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</si>
  <si>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</si>
  <si>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</si>
  <si>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</si>
  <si>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</si>
  <si>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</si>
  <si>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</si>
  <si>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</si>
  <si>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</si>
  <si>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</si>
  <si>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</si>
  <si>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</si>
  <si>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</si>
  <si>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</si>
  <si>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</si>
  <si>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</si>
  <si>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</si>
  <si>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</si>
  <si>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</si>
  <si>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</si>
  <si>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</si>
  <si>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</si>
  <si>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</si>
  <si>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</si>
  <si>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</si>
  <si>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</si>
  <si>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</si>
  <si>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</si>
  <si>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</si>
  <si>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</si>
  <si>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</si>
  <si>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</si>
  <si>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</si>
  <si>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</si>
  <si>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</si>
  <si>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</si>
  <si>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</si>
  <si>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</si>
  <si>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</si>
  <si>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</si>
  <si>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</si>
  <si>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</si>
  <si>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</si>
  <si>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</si>
  <si>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</si>
  <si>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</si>
  <si>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</si>
  <si>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</si>
  <si>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</si>
  <si>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</si>
  <si>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</si>
  <si>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</si>
  <si>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</si>
  <si>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</si>
  <si>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</si>
  <si>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</si>
  <si>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</si>
  <si>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</si>
  <si>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</si>
  <si>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</si>
  <si>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</si>
  <si>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</si>
  <si>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</si>
  <si>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</si>
  <si>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</si>
  <si>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</si>
  <si>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</si>
  <si>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</si>
  <si>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</si>
  <si>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</si>
  <si>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</si>
  <si>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</si>
  <si>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</si>
  <si>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</si>
  <si>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</si>
  <si>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</si>
  <si>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</si>
  <si>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</si>
  <si>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</si>
  <si>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</si>
  <si>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</si>
  <si>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</si>
  <si>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</si>
  <si>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</si>
  <si>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</si>
  <si>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</si>
  <si>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</si>
  <si>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</si>
  <si>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</si>
  <si>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</si>
  <si>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</si>
  <si>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</si>
  <si>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</si>
  <si>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</si>
  <si>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</si>
  <si>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</si>
  <si>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</si>
  <si>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</si>
  <si>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</si>
  <si>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</si>
  <si>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</si>
  <si>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</si>
  <si>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</si>
  <si>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</si>
  <si>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</si>
  <si>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</si>
  <si>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</si>
  <si>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</si>
  <si>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</si>
  <si>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</si>
  <si>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</si>
  <si>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</si>
  <si>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</si>
  <si>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</si>
  <si>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</si>
  <si>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</si>
  <si>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</si>
  <si>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</si>
  <si>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</si>
  <si>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</si>
  <si>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</si>
  <si>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</si>
  <si>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</si>
  <si>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</si>
  <si>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</si>
  <si>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</si>
  <si>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</si>
  <si>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</si>
  <si>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</si>
  <si>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</si>
  <si>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</si>
  <si>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</si>
  <si>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</si>
  <si>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</si>
  <si>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</si>
  <si>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</si>
  <si>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</si>
  <si>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</si>
  <si>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</si>
  <si>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</si>
  <si>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</si>
  <si>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</si>
  <si>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</si>
  <si>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</si>
  <si>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</si>
  <si>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</si>
  <si>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</si>
  <si>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</si>
  <si>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</si>
  <si>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</si>
  <si>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</si>
  <si>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</si>
  <si>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</si>
  <si>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</si>
  <si>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</si>
  <si>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</si>
  <si>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</si>
  <si>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</si>
  <si>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</si>
  <si>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</si>
  <si>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</si>
  <si>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</si>
  <si>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</si>
  <si>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</si>
  <si>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</si>
  <si>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</si>
  <si>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</si>
  <si>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</si>
  <si>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</si>
  <si>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</si>
  <si>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</si>
  <si>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</si>
  <si>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</si>
  <si>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</si>
  <si>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</si>
  <si>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</si>
  <si>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</si>
  <si>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</si>
  <si>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</si>
  <si>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</si>
  <si>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</si>
  <si>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</si>
  <si>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</si>
  <si>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</si>
  <si>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</si>
  <si>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</si>
  <si>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</si>
  <si>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</si>
  <si>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</si>
  <si>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</si>
  <si>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</si>
  <si>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</si>
  <si>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</si>
  <si>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</si>
  <si>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</si>
  <si>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</si>
  <si>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</si>
  <si>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</si>
  <si>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</si>
  <si>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</si>
  <si>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</si>
  <si>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</si>
  <si>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</si>
  <si>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</si>
  <si>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</si>
  <si>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</si>
  <si>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</si>
  <si>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</si>
  <si>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</si>
  <si>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</si>
  <si>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</si>
  <si>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</si>
  <si>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</si>
  <si>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</si>
  <si>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</si>
  <si>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</si>
  <si>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</si>
  <si>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</si>
  <si>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</si>
  <si>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</si>
  <si>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</si>
  <si>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</si>
  <si>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</si>
  <si>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</si>
  <si>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</si>
  <si>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</si>
  <si>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</si>
  <si>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</si>
  <si>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</si>
  <si>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</si>
  <si>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</si>
  <si>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</si>
  <si>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</si>
  <si>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</si>
  <si>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</si>
  <si>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</si>
  <si>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</si>
  <si>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</si>
  <si>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</si>
  <si>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</si>
  <si>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</si>
  <si>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</si>
  <si>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</si>
  <si>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</si>
  <si>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</si>
  <si>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</si>
  <si>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</si>
  <si>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</si>
  <si>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</si>
  <si>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</si>
  <si>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</si>
  <si>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</si>
  <si>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</si>
  <si>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</si>
  <si>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</si>
  <si>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</si>
  <si>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</si>
  <si>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</si>
  <si>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</si>
  <si>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</si>
  <si>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</si>
  <si>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</si>
  <si>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</si>
  <si>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</si>
  <si>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</si>
  <si>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</si>
  <si>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</si>
  <si>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</si>
  <si>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</si>
  <si>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</si>
  <si>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</si>
  <si>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</si>
  <si>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</si>
  <si>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</si>
  <si>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</si>
  <si>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</si>
  <si>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</si>
  <si>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</si>
  <si>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</si>
  <si>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</si>
  <si>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</si>
  <si>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</si>
  <si>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</si>
  <si>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</si>
  <si>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</si>
  <si>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</si>
  <si>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</si>
  <si>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</si>
  <si>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</si>
  <si>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</si>
  <si>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</si>
  <si>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</si>
  <si>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</si>
  <si>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</si>
  <si>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</si>
  <si>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</si>
  <si>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</si>
  <si>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</si>
  <si>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</si>
  <si>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</si>
  <si>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</si>
  <si>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</si>
  <si>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</si>
  <si>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</si>
  <si>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</si>
  <si>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</si>
  <si>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</si>
  <si>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</si>
  <si>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</si>
  <si>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</si>
  <si>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</si>
  <si>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</si>
  <si>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</si>
  <si>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</si>
  <si>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</si>
  <si>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</si>
  <si>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</si>
  <si>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</si>
  <si>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</si>
  <si>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</si>
  <si>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</si>
  <si>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</si>
  <si>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</si>
  <si>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</si>
  <si>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</si>
  <si>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</si>
  <si>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</si>
  <si>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</si>
  <si>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</si>
  <si>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</si>
  <si>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</si>
  <si>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</si>
  <si>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</si>
  <si>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</si>
  <si>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</si>
  <si>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</si>
  <si>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</si>
  <si>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</si>
  <si>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</si>
  <si>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</si>
  <si>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</si>
  <si>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</si>
  <si>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</si>
  <si>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</si>
  <si>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</si>
  <si>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</si>
  <si>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</si>
  <si>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</si>
  <si>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</si>
  <si>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</si>
  <si>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</si>
  <si>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</si>
  <si>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</si>
  <si>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</si>
  <si>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</si>
  <si>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</si>
  <si>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</si>
  <si>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</si>
  <si>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</si>
  <si>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</si>
  <si>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</si>
  <si>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</si>
  <si>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</si>
  <si>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</si>
  <si>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</si>
  <si>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</si>
  <si>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</si>
  <si>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</si>
  <si>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</si>
  <si>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</si>
  <si>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</si>
  <si>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</si>
  <si>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</si>
  <si>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</si>
  <si>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</si>
  <si>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</si>
  <si>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</si>
  <si>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</si>
  <si>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</si>
  <si>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</si>
  <si>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</si>
  <si>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</si>
  <si>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</si>
  <si>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</si>
  <si>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</si>
  <si>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</si>
  <si>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</si>
  <si>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</si>
  <si>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</si>
  <si>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</si>
  <si>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</si>
  <si>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</si>
  <si>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</si>
  <si>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</si>
  <si>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</si>
  <si>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</si>
  <si>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</si>
  <si>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</si>
  <si>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</si>
  <si>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</si>
  <si>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</si>
  <si>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</si>
  <si>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</si>
  <si>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</si>
  <si>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</si>
  <si>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</si>
  <si>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</si>
  <si>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</si>
  <si>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</si>
  <si>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</si>
  <si>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</si>
  <si>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</si>
  <si>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</si>
  <si>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</si>
  <si>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</si>
  <si>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</si>
  <si>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</si>
  <si>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</si>
  <si>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</si>
  <si>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</si>
  <si>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</si>
  <si>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</si>
  <si>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</si>
  <si>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</si>
  <si>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</si>
  <si>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</si>
  <si>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</si>
  <si>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</si>
  <si>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</si>
  <si>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</si>
  <si>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</si>
  <si>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</si>
  <si>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</si>
  <si>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</si>
  <si>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</si>
  <si>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</si>
  <si>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</si>
  <si>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</si>
  <si>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</si>
  <si>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</si>
  <si>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</si>
  <si>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</si>
  <si>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</si>
  <si>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</si>
  <si>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</si>
  <si>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</si>
  <si>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</si>
  <si>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</si>
  <si>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</si>
  <si>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</si>
  <si>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</si>
  <si>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</si>
  <si>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</si>
  <si>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</si>
  <si>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</si>
  <si>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</si>
  <si>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</si>
  <si>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</si>
  <si>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</si>
  <si>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</si>
  <si>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</si>
  <si>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</si>
  <si>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</si>
  <si>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</si>
  <si>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</si>
  <si>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</si>
  <si>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</si>
  <si>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</si>
  <si>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</si>
  <si>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</si>
  <si>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</si>
  <si>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</si>
  <si>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</si>
  <si>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</si>
  <si>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</si>
  <si>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</si>
  <si>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</si>
  <si>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</si>
  <si>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</si>
  <si>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</si>
  <si>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</si>
  <si>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</si>
  <si>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</si>
  <si>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</si>
  <si>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</si>
  <si>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</si>
  <si>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</si>
  <si>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</si>
  <si>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</si>
  <si>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</si>
  <si>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</si>
  <si>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</si>
  <si>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</si>
  <si>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</si>
  <si>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</si>
  <si>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</si>
  <si>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</si>
  <si>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</si>
  <si>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</si>
  <si>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</si>
  <si>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</si>
  <si>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</si>
  <si>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</si>
  <si>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</si>
  <si>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</si>
  <si>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</si>
  <si>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</si>
  <si>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</si>
  <si>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</si>
  <si>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</si>
  <si>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</si>
  <si>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</si>
  <si>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</si>
  <si>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</si>
  <si>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</si>
  <si>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</si>
  <si>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</si>
  <si>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</si>
  <si>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</si>
  <si>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</si>
  <si>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</si>
  <si>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</si>
  <si>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</si>
  <si>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</si>
  <si>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</si>
  <si>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</si>
  <si>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</si>
  <si>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</si>
  <si>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</si>
  <si>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</si>
  <si>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</si>
  <si>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</si>
  <si>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</si>
  <si>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</si>
  <si>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</si>
  <si>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</si>
  <si>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</si>
  <si>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</si>
  <si>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</si>
  <si>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</si>
  <si>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</si>
  <si>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</si>
  <si>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</si>
  <si>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</si>
  <si>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</si>
  <si>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</si>
  <si>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</si>
  <si>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</si>
  <si>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</si>
  <si>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</si>
  <si>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</si>
  <si>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</si>
  <si>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</si>
  <si>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</si>
  <si>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</si>
  <si>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</si>
  <si>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</si>
  <si>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</si>
  <si>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</si>
  <si>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</si>
  <si>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</si>
  <si>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</si>
  <si>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</si>
  <si>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</si>
  <si>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</si>
  <si>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</si>
  <si>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</si>
  <si>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</si>
  <si>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</si>
  <si>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</si>
  <si>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</si>
  <si>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</si>
  <si>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</si>
  <si>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</si>
  <si>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</si>
  <si>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</si>
  <si>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</si>
  <si>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</si>
  <si>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</si>
  <si>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</si>
  <si>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</si>
  <si>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</si>
  <si>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</si>
  <si>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</si>
  <si>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</si>
  <si>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</si>
  <si>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</si>
  <si>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</si>
  <si>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</si>
  <si>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</si>
  <si>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</si>
  <si>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</si>
  <si>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</si>
  <si>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</si>
  <si>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</si>
  <si>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</si>
  <si>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</si>
  <si>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</si>
  <si>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</si>
  <si>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</si>
  <si>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</si>
  <si>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</si>
  <si>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</si>
  <si>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</si>
  <si>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</si>
  <si>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</si>
  <si>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</si>
  <si>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</si>
  <si>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</si>
  <si>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</si>
  <si>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</si>
  <si>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</si>
  <si>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</si>
  <si>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</si>
  <si>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</si>
  <si>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</si>
  <si>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</si>
  <si>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</si>
  <si>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</si>
  <si>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</si>
  <si>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</si>
  <si>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</si>
  <si>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</si>
  <si>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</si>
  <si>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</si>
  <si>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</si>
  <si>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</si>
  <si>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</si>
  <si>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</si>
  <si>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</si>
  <si>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</si>
  <si>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</si>
  <si>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</si>
  <si>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</si>
  <si>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</si>
  <si>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</si>
  <si>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</si>
  <si>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</si>
  <si>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</si>
  <si>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</si>
  <si>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</si>
  <si>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</si>
  <si>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</si>
  <si>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</si>
  <si>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</si>
  <si>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</si>
  <si>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</si>
  <si>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</si>
  <si>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</si>
  <si>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</si>
  <si>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</si>
  <si>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</si>
  <si>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</si>
  <si>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</si>
  <si>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</si>
  <si>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</si>
  <si>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</si>
  <si>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</si>
  <si>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</si>
  <si>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</si>
  <si>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</si>
  <si>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</si>
  <si>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</si>
  <si>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</si>
  <si>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</si>
  <si>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</si>
  <si>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</si>
  <si>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</si>
  <si>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</si>
  <si>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</si>
  <si>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</si>
  <si>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</si>
  <si>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</si>
  <si>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</si>
  <si>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</si>
  <si>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</si>
  <si>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</si>
  <si>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</si>
  <si>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</si>
  <si>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</si>
  <si>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</si>
  <si>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</si>
  <si>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</si>
  <si>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</si>
  <si>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</si>
  <si>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</si>
  <si>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</si>
  <si>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</si>
  <si>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</si>
  <si>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</si>
  <si>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</si>
  <si>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</si>
  <si>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</si>
  <si>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</si>
  <si>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</si>
  <si>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</si>
  <si>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</si>
  <si>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</si>
  <si>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</si>
  <si>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</si>
  <si>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</si>
  <si>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</si>
  <si>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</si>
  <si>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</si>
  <si>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</si>
  <si>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</si>
  <si>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</si>
  <si>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</si>
  <si>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</si>
  <si>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</si>
  <si>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</si>
  <si>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</si>
  <si>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</si>
  <si>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</si>
  <si>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</si>
  <si>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</si>
  <si>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</si>
  <si>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</si>
  <si>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</si>
  <si>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</si>
  <si>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</si>
  <si>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</si>
  <si>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</si>
  <si>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</si>
  <si>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</si>
  <si>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</si>
  <si>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</si>
  <si>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</si>
  <si>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</si>
  <si>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</si>
  <si>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</si>
  <si>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</si>
  <si>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</si>
  <si>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</si>
  <si>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</si>
  <si>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</si>
  <si>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</si>
  <si>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</si>
  <si>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</si>
  <si>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</si>
  <si>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</si>
  <si>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</si>
  <si>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</si>
  <si>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</si>
  <si>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</si>
  <si>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</si>
  <si>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</si>
  <si>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</si>
  <si>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</si>
  <si>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</si>
  <si>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</si>
  <si>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</si>
  <si>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</si>
  <si>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</si>
  <si>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</si>
  <si>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</si>
  <si>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</si>
  <si>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</si>
  <si>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</si>
  <si>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</si>
  <si>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</si>
  <si>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</si>
  <si>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</si>
  <si>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</si>
  <si>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</si>
  <si>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</si>
  <si>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</si>
  <si>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</si>
  <si>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</si>
  <si>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</si>
  <si>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</si>
  <si>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</si>
  <si>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</si>
  <si>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</si>
  <si>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</si>
  <si>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</si>
  <si>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</si>
  <si>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</si>
  <si>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</si>
  <si>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</si>
  <si>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</si>
  <si>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</si>
  <si>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</si>
  <si>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</si>
  <si>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</si>
  <si>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</si>
  <si>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</si>
  <si>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</si>
  <si>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</si>
  <si>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</si>
  <si>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</si>
  <si>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</si>
  <si>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</si>
  <si>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</si>
  <si>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</si>
  <si>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</si>
  <si>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</si>
  <si>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</si>
  <si>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</si>
  <si>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</si>
  <si>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</si>
  <si>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</si>
  <si>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</si>
  <si>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</si>
  <si>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</si>
  <si>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</si>
  <si>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</si>
  <si>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</si>
  <si>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</si>
  <si>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</si>
  <si>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</si>
  <si>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</si>
  <si>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</si>
  <si>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</si>
  <si>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</si>
  <si>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</si>
  <si>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</si>
  <si>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</si>
  <si>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</si>
  <si>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</si>
  <si>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</si>
  <si>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</si>
  <si>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</si>
  <si>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</si>
  <si>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</si>
  <si>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</si>
  <si>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</si>
  <si>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</si>
  <si>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</si>
  <si>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</si>
  <si>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</si>
  <si>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</si>
  <si>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</si>
  <si>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</si>
  <si>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</si>
  <si>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</si>
  <si>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</si>
  <si>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</si>
  <si>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</si>
  <si>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</si>
  <si>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</si>
  <si>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</si>
  <si>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</si>
  <si>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</si>
  <si>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</si>
  <si>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</si>
  <si>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</si>
  <si>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</si>
  <si>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</si>
  <si>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</si>
  <si>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</si>
  <si>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</si>
  <si>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</si>
  <si>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</si>
  <si>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</si>
  <si>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</si>
  <si>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</si>
  <si>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</si>
  <si>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</si>
  <si>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</si>
  <si>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</si>
  <si>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</si>
  <si>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</si>
  <si>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</si>
  <si>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</si>
  <si>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</si>
  <si>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</si>
  <si>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</si>
  <si>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</si>
  <si>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</si>
  <si>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</si>
  <si>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</si>
  <si>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</si>
  <si>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</si>
  <si>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</si>
  <si>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</si>
  <si>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</si>
  <si>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</si>
  <si>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</si>
  <si>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</si>
  <si>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</si>
  <si>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</si>
  <si>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</si>
  <si>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</si>
  <si>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</si>
  <si>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</si>
  <si>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</si>
  <si>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</si>
  <si>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</si>
  <si>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</si>
  <si>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</si>
  <si>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</si>
  <si>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</si>
  <si>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</si>
  <si>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</si>
  <si>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</si>
  <si>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</si>
  <si>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</si>
  <si>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</si>
  <si>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</si>
  <si>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</si>
  <si>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</si>
  <si>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</si>
  <si>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</si>
  <si>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</si>
  <si>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</si>
  <si>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</si>
  <si>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</si>
  <si>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</si>
  <si>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</si>
  <si>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</si>
  <si>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</si>
  <si>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</si>
  <si>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</si>
  <si>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</si>
  <si>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</si>
  <si>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</si>
  <si>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</si>
  <si>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</si>
  <si>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</si>
  <si>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</si>
  <si>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</si>
  <si>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</si>
  <si>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</si>
  <si>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</si>
  <si>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</si>
  <si>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</si>
  <si>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</si>
  <si>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</si>
  <si>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</si>
  <si>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</si>
  <si>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</si>
  <si>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</si>
  <si>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</si>
  <si>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</si>
  <si>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</si>
  <si>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</si>
  <si>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</si>
  <si>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</si>
  <si>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</si>
  <si>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</si>
  <si>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</si>
  <si>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</si>
  <si>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</si>
  <si>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</si>
  <si>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</si>
  <si>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</si>
  <si>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</si>
  <si>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</si>
  <si>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</si>
  <si>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</si>
  <si>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</si>
  <si>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</si>
  <si>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</si>
  <si>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</si>
  <si>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</si>
  <si>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</si>
  <si>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</si>
  <si>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</si>
  <si>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</si>
  <si>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</si>
  <si>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</si>
  <si>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</si>
  <si>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</si>
  <si>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</si>
  <si>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</si>
  <si>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</si>
  <si>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</si>
  <si>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</si>
  <si>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</si>
  <si>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</si>
  <si>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</si>
  <si>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</si>
  <si>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</si>
  <si>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</si>
  <si>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</si>
  <si>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</si>
  <si>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</si>
  <si>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</si>
  <si>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</si>
  <si>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</si>
  <si>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</si>
  <si>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</si>
  <si>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</si>
  <si>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</si>
  <si>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</si>
  <si>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</si>
  <si>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</si>
  <si>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</si>
  <si>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</si>
  <si>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</si>
  <si>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</si>
  <si>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</si>
  <si>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</si>
  <si>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</si>
  <si>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</si>
  <si>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</si>
  <si>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</si>
  <si>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</si>
  <si>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</si>
  <si>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</si>
  <si>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</si>
  <si>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</si>
  <si>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</si>
  <si>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</si>
  <si>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</si>
  <si>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</si>
  <si>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</si>
  <si>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</si>
  <si>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</si>
  <si>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</si>
  <si>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</si>
  <si>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</si>
  <si>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</si>
  <si>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</si>
  <si>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</si>
  <si>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</si>
  <si>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</si>
  <si>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</si>
  <si>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</si>
  <si>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</si>
  <si>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</si>
  <si>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</si>
  <si>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</si>
  <si>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</si>
  <si>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</si>
  <si>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</si>
  <si>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</si>
  <si>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</si>
  <si>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</si>
  <si>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</si>
  <si>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</si>
  <si>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</si>
  <si>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</si>
  <si>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</si>
  <si>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</si>
  <si>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</si>
  <si>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</si>
  <si>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</si>
  <si>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</si>
  <si>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</si>
  <si>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</si>
  <si>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</si>
  <si>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</si>
  <si>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</si>
  <si>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</si>
  <si>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</si>
  <si>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</si>
  <si>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</si>
  <si>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</si>
  <si>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</si>
  <si>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</si>
  <si>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</si>
  <si>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</si>
  <si>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</si>
  <si>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</si>
  <si>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</si>
  <si>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</si>
  <si>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</si>
  <si>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</si>
  <si>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</si>
  <si>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</si>
  <si>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</si>
  <si>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</si>
  <si>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</si>
  <si>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</si>
  <si>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</si>
  <si>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</si>
  <si>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</si>
  <si>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</si>
  <si>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</si>
  <si>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</si>
  <si>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</si>
  <si>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</si>
  <si>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</si>
  <si>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</si>
  <si>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</si>
  <si>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</si>
  <si>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</si>
  <si>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</si>
  <si>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</si>
  <si>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</si>
  <si>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</si>
  <si>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</si>
  <si>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</si>
  <si>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</si>
  <si>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</si>
  <si>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</si>
  <si>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</si>
  <si>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</si>
  <si>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</si>
  <si>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</si>
  <si>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</si>
  <si>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</si>
  <si>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</si>
  <si>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</si>
  <si>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</si>
  <si>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</si>
  <si>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</si>
  <si>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</si>
  <si>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</si>
  <si>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</si>
  <si>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</si>
  <si>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</si>
  <si>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</si>
  <si>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</si>
  <si>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</si>
  <si>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</si>
  <si>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</si>
  <si>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</si>
  <si>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</si>
  <si>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</si>
  <si>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</si>
  <si>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</si>
  <si>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</si>
  <si>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</si>
  <si>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</si>
  <si>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</si>
  <si>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</si>
  <si>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</si>
  <si>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</si>
  <si>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</si>
  <si>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</si>
  <si>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</si>
  <si>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</si>
  <si>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</si>
  <si>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</si>
  <si>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</si>
  <si>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</si>
  <si>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</si>
  <si>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</si>
  <si>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</si>
  <si>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</si>
  <si>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</si>
  <si>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</si>
  <si>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</si>
  <si>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</si>
  <si>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</si>
  <si>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</si>
  <si>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</si>
  <si>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</si>
  <si>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</si>
  <si>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</si>
  <si>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</si>
  <si>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</si>
  <si>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</si>
  <si>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</si>
  <si>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</si>
  <si>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</si>
  <si>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</si>
  <si>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</si>
  <si>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</si>
  <si>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</si>
  <si>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</si>
  <si>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</si>
  <si>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</si>
  <si>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</si>
  <si>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</si>
  <si>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</si>
  <si>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</si>
  <si>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</si>
  <si>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</si>
  <si>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</si>
  <si>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</si>
  <si>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</si>
  <si>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</si>
  <si>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</si>
  <si>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</si>
  <si>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</si>
  <si>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</si>
  <si>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</si>
  <si>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</si>
  <si>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</si>
  <si>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</si>
  <si>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</si>
  <si>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</si>
  <si>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</si>
  <si>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</si>
  <si>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</si>
  <si>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</si>
  <si>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</si>
  <si>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</si>
  <si>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</si>
  <si>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</si>
  <si>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</si>
  <si>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</si>
  <si>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</si>
  <si>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</si>
  <si>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</si>
  <si>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</si>
  <si>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</si>
  <si>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</si>
  <si>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</si>
  <si>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</si>
  <si>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</si>
  <si>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</si>
  <si>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</si>
  <si>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</si>
  <si>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</si>
  <si>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</si>
  <si>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</si>
  <si>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</si>
  <si>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</si>
  <si>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</si>
  <si>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</si>
  <si>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</si>
  <si>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</si>
  <si>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</si>
  <si>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</si>
  <si>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</si>
  <si>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</si>
  <si>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</si>
  <si>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</si>
  <si>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</si>
  <si>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</si>
  <si>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</si>
  <si>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</si>
  <si>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</si>
  <si>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</si>
  <si>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</si>
  <si>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</si>
  <si>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</si>
  <si>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</si>
  <si>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</si>
  <si>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</si>
  <si>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</si>
  <si>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</si>
  <si>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</si>
  <si>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</si>
  <si>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</si>
  <si>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</si>
  <si>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</si>
  <si>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</si>
  <si>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</si>
  <si>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</si>
  <si>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</si>
  <si>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</si>
  <si>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</si>
  <si>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</si>
  <si>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</si>
  <si>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</si>
  <si>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</si>
  <si>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</si>
  <si>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</si>
  <si>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</si>
  <si>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</si>
  <si>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</si>
  <si>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</si>
  <si>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</si>
  <si>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</si>
  <si>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</si>
  <si>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</si>
  <si>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</si>
  <si>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</si>
  <si>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</si>
  <si>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</si>
  <si>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</si>
  <si>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</si>
  <si>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</si>
  <si>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</si>
  <si>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</si>
  <si>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</si>
  <si>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</si>
  <si>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</si>
  <si>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</si>
  <si>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</si>
  <si>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</si>
  <si>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</si>
  <si>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</si>
  <si>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</si>
  <si>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</si>
  <si>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</si>
  <si>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</si>
  <si>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</si>
  <si>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</si>
  <si>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</si>
  <si>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</si>
  <si>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</si>
  <si>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</si>
  <si>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</si>
  <si>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</si>
  <si>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</si>
  <si>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</si>
  <si>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</si>
  <si>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</si>
  <si>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</si>
  <si>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</si>
  <si>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</si>
  <si>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</si>
  <si>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</si>
  <si>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</si>
  <si>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</si>
  <si>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</si>
  <si>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</si>
  <si>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</si>
  <si>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</si>
  <si>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</si>
  <si>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</si>
  <si>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</si>
  <si>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</si>
  <si>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</si>
  <si>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</si>
  <si>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</si>
  <si>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</si>
  <si>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</si>
  <si>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</si>
  <si>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</si>
  <si>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</si>
  <si>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</si>
  <si>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</si>
  <si>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</si>
  <si>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</si>
  <si>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</si>
  <si>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</si>
  <si>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</si>
  <si>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</si>
  <si>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</si>
  <si>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</si>
  <si>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</si>
  <si>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</si>
  <si>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</si>
  <si>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</si>
  <si>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</si>
  <si>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</si>
  <si>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</si>
  <si>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</si>
  <si>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</si>
  <si>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</si>
  <si>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</si>
  <si>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</si>
  <si>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</si>
  <si>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</si>
  <si>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</si>
  <si>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</si>
  <si>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</si>
  <si>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</si>
  <si>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</si>
  <si>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</si>
  <si>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</si>
  <si>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</si>
  <si>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</si>
  <si>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</si>
  <si>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</si>
  <si>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</si>
  <si>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</si>
  <si>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</si>
  <si>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</si>
  <si>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</si>
  <si>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</si>
  <si>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</si>
  <si>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</si>
  <si>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</si>
  <si>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</si>
  <si>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</si>
  <si>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</si>
  <si>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</si>
  <si>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</si>
  <si>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</si>
  <si>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</si>
  <si>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</si>
  <si>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</si>
  <si>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</si>
  <si>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</si>
  <si>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</si>
  <si>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</si>
  <si>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</si>
  <si>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</si>
  <si>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</si>
  <si>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</si>
  <si>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</si>
  <si>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</si>
  <si>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</si>
  <si>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</si>
  <si>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</si>
  <si>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</si>
  <si>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</si>
  <si>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</si>
  <si>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</si>
  <si>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</si>
  <si>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</si>
  <si>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</si>
  <si>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</si>
  <si>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</si>
  <si>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</si>
  <si>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</si>
  <si>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</si>
  <si>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</si>
  <si>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</si>
  <si>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</si>
  <si>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</si>
  <si>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</si>
  <si>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</si>
  <si>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</si>
  <si>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</si>
  <si>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</si>
  <si>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</si>
  <si>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</si>
  <si>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</si>
  <si>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</si>
  <si>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</si>
  <si>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</si>
  <si>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</si>
  <si>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</si>
  <si>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</si>
  <si>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</si>
  <si>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</si>
  <si>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</si>
  <si>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</si>
  <si>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</si>
  <si>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</si>
  <si>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</si>
  <si>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</si>
  <si>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</si>
  <si>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</si>
  <si>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</si>
  <si>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</si>
  <si>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</si>
  <si>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</si>
  <si>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</si>
  <si>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</si>
  <si>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</si>
  <si>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</si>
  <si>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</si>
  <si>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</si>
  <si>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</si>
  <si>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</si>
  <si>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</si>
  <si>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</si>
  <si>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</si>
  <si>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</si>
  <si>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</si>
  <si>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</si>
  <si>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</si>
  <si>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</si>
  <si>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</si>
  <si>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</si>
  <si>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</si>
  <si>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</si>
  <si>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</si>
  <si>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</si>
  <si>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</si>
  <si>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</si>
  <si>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</si>
  <si>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</si>
  <si>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</si>
  <si>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</si>
  <si>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</si>
  <si>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</si>
  <si>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</si>
  <si>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</si>
  <si>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</si>
  <si>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</si>
  <si>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</si>
  <si>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</si>
  <si>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</si>
  <si>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</si>
  <si>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</si>
  <si>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</si>
  <si>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</si>
  <si>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</si>
  <si>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</si>
  <si>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</si>
  <si>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</si>
  <si>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</si>
  <si>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</si>
  <si>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</si>
  <si>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</si>
  <si>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</si>
  <si>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</si>
  <si>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</si>
  <si>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</si>
  <si>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</si>
  <si>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</si>
  <si>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</si>
  <si>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</si>
  <si>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</si>
  <si>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</si>
  <si>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</si>
  <si>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</si>
  <si>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</si>
  <si>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</si>
  <si>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</si>
  <si>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</si>
  <si>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</si>
  <si>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</si>
  <si>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</si>
  <si>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</si>
  <si>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</si>
  <si>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</si>
  <si>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</si>
  <si>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</si>
  <si>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</si>
  <si>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</si>
  <si>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</si>
  <si>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</si>
  <si>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</si>
  <si>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</si>
  <si>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</si>
  <si>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</si>
  <si>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</si>
  <si>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</si>
  <si>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</si>
  <si>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</si>
  <si>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</si>
  <si>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</si>
  <si>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</si>
  <si>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</si>
  <si>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</si>
  <si>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</si>
  <si>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</si>
  <si>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</si>
  <si>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</si>
  <si>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</si>
  <si>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</si>
  <si>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</si>
  <si>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</si>
  <si>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</si>
  <si>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</si>
  <si>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</si>
  <si>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</si>
  <si>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</si>
  <si>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</si>
  <si>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</si>
  <si>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</si>
  <si>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</si>
  <si>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</si>
  <si>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</si>
  <si>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</si>
  <si>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</si>
  <si>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</si>
  <si>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</si>
  <si>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</si>
  <si>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</si>
  <si>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</si>
  <si>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</si>
  <si>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</si>
  <si>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</si>
  <si>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</si>
  <si>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</si>
  <si>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</si>
  <si>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</si>
  <si>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</si>
  <si>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</si>
  <si>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</si>
  <si>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</si>
  <si>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</si>
  <si>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</si>
  <si>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</si>
  <si>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</si>
  <si>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</si>
  <si>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</si>
  <si>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</si>
  <si>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</si>
  <si>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</si>
  <si>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</si>
  <si>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</si>
  <si>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</si>
  <si>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</si>
  <si>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</si>
  <si>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</si>
  <si>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</si>
  <si>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</si>
  <si>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</si>
  <si>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</si>
  <si>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</si>
  <si>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</si>
  <si>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</si>
  <si>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</si>
  <si>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</si>
  <si>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</si>
  <si>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</si>
  <si>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</si>
  <si>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</si>
  <si>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</si>
  <si>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</si>
  <si>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</si>
  <si>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</si>
  <si>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</si>
  <si>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</si>
  <si>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</si>
  <si>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</si>
  <si>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</si>
  <si>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</si>
  <si>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</si>
  <si>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</si>
  <si>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</si>
  <si>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</si>
  <si>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</si>
  <si>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</si>
  <si>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</si>
  <si>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</si>
  <si>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</si>
  <si>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</si>
  <si>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</si>
  <si>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</si>
  <si>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</si>
  <si>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</si>
  <si>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</si>
  <si>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</si>
  <si>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</si>
  <si>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</si>
  <si>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</si>
  <si>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</si>
  <si>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</si>
  <si>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</si>
  <si>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</si>
  <si>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</si>
  <si>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</si>
  <si>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</si>
  <si>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</si>
  <si>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</si>
  <si>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</si>
  <si>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</si>
  <si>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</si>
  <si>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</si>
  <si>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</si>
  <si>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</si>
  <si>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</si>
  <si>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</si>
  <si>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</si>
  <si>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</si>
  <si>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</si>
  <si>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</si>
  <si>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</si>
  <si>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</si>
  <si>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</si>
  <si>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</si>
  <si>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</si>
  <si>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</si>
  <si>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</si>
  <si>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</si>
  <si>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</si>
  <si>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</si>
  <si>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</si>
  <si>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</si>
  <si>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</si>
  <si>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</si>
  <si>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</si>
  <si>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</si>
  <si>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</si>
  <si>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</si>
  <si>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</si>
  <si>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</si>
  <si>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</si>
  <si>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</si>
  <si>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</si>
  <si>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</si>
  <si>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</si>
  <si>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</si>
  <si>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</si>
  <si>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</si>
  <si>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</si>
  <si>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</si>
  <si>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</si>
  <si>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</si>
  <si>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</si>
  <si>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</si>
  <si>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</si>
  <si>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</si>
  <si>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</si>
  <si>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</si>
  <si>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</si>
  <si>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</si>
  <si>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</si>
  <si>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</si>
  <si>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</si>
  <si>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</si>
  <si>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</si>
  <si>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</si>
  <si>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</si>
  <si>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</si>
  <si>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</si>
  <si>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</si>
  <si>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</si>
  <si>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</si>
  <si>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</si>
  <si>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</si>
  <si>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</si>
  <si>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</si>
  <si>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</si>
  <si>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</si>
  <si>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</si>
  <si>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</si>
  <si>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</si>
  <si>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</si>
  <si>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</si>
  <si>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</si>
  <si>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</si>
  <si>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</si>
  <si>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</si>
  <si>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</si>
  <si>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</si>
  <si>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</si>
  <si>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</si>
  <si>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</si>
  <si>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</si>
  <si>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</si>
  <si>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</si>
  <si>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</si>
  <si>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</si>
  <si>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</si>
  <si>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</si>
  <si>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</si>
  <si>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</si>
  <si>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</si>
  <si>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</si>
  <si>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</si>
  <si>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</si>
  <si>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</si>
  <si>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</si>
  <si>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</si>
  <si>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</si>
  <si>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</si>
  <si>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</si>
  <si>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</si>
  <si>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</si>
  <si>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</si>
  <si>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</si>
  <si>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</si>
  <si>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</si>
  <si>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</si>
  <si>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</si>
  <si>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</si>
  <si>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</si>
  <si>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</si>
  <si>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</si>
  <si>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</si>
  <si>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</si>
  <si>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</si>
  <si>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</si>
  <si>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</si>
  <si>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</si>
  <si>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</si>
  <si>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</si>
  <si>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</si>
  <si>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</si>
  <si>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</si>
  <si>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</si>
  <si>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</si>
  <si>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</si>
  <si>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</si>
  <si>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</si>
  <si>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</si>
  <si>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</si>
  <si>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</si>
  <si>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</si>
  <si>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</si>
  <si>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</si>
  <si>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</si>
  <si>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</si>
  <si>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</si>
  <si>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</si>
  <si>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</si>
  <si>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</si>
  <si>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</si>
  <si>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</si>
  <si>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</si>
  <si>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</si>
  <si>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</si>
  <si>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</si>
  <si>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</si>
  <si>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</si>
  <si>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</si>
  <si>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</si>
  <si>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</si>
  <si>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</si>
  <si>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</si>
  <si>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</si>
  <si>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</si>
  <si>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</si>
  <si>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</si>
  <si>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</si>
  <si>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</si>
  <si>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</si>
  <si>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</si>
  <si>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</si>
  <si>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</si>
  <si>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</si>
  <si>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</si>
  <si>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</si>
  <si>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</si>
  <si>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</si>
  <si>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</si>
  <si>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</si>
  <si>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</si>
  <si>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</si>
  <si>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</si>
  <si>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</si>
  <si>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</si>
  <si>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</si>
  <si>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</si>
  <si>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</si>
  <si>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</si>
  <si>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</si>
  <si>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</si>
  <si>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</si>
  <si>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</si>
  <si>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</si>
  <si>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</si>
  <si>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</si>
  <si>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</si>
  <si>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</si>
  <si>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</si>
  <si>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</si>
  <si>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</si>
  <si>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</si>
  <si>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</si>
  <si>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</si>
  <si>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</si>
  <si>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</si>
  <si>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</si>
  <si>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</si>
  <si>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</si>
  <si>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</si>
  <si>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</si>
  <si>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</si>
  <si>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</si>
  <si>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</si>
  <si>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</si>
  <si>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</si>
  <si>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</si>
  <si>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</si>
  <si>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</si>
  <si>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</si>
  <si>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</si>
  <si>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</si>
  <si>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</si>
  <si>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</si>
  <si>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</si>
  <si>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</si>
  <si>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</si>
  <si>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</si>
  <si>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</si>
  <si>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</si>
  <si>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</si>
  <si>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</si>
  <si>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</si>
  <si>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</si>
  <si>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</si>
  <si>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</si>
  <si>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</si>
  <si>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</si>
  <si>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</si>
  <si>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</si>
  <si>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</si>
  <si>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</si>
  <si>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</si>
  <si>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</si>
  <si>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</si>
  <si>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</si>
  <si>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</si>
  <si>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</si>
  <si>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</si>
  <si>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</si>
  <si>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</si>
  <si>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</si>
  <si>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</si>
  <si>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</si>
  <si>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</si>
  <si>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</si>
  <si>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</si>
  <si>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</si>
  <si>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</si>
  <si>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</si>
  <si>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</si>
  <si>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</si>
  <si>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</si>
  <si>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</si>
  <si>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</si>
  <si>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</si>
  <si>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</si>
  <si>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</si>
  <si>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</si>
  <si>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</si>
  <si>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</si>
  <si>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</si>
  <si>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</si>
  <si>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</si>
  <si>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</si>
  <si>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</si>
  <si>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</si>
  <si>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</si>
  <si>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</si>
  <si>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</si>
  <si>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</si>
  <si>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</si>
  <si>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</si>
  <si>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</si>
  <si>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</si>
  <si>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</si>
  <si>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</si>
  <si>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</si>
  <si>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</si>
  <si>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</si>
  <si>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</si>
  <si>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</si>
  <si>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</si>
  <si>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</si>
  <si>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</si>
  <si>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</si>
  <si>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</si>
  <si>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</si>
  <si>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</si>
  <si>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</si>
  <si>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</si>
  <si>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</si>
  <si>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</si>
  <si>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</si>
  <si>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</si>
  <si>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</si>
  <si>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</si>
  <si>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</si>
  <si>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</si>
  <si>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</si>
  <si>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</si>
  <si>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</si>
  <si>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</si>
  <si>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</si>
  <si>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</si>
  <si>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</si>
  <si>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</si>
  <si>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</si>
  <si>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</si>
  <si>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</si>
  <si>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</si>
  <si>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</si>
  <si>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</si>
  <si>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</si>
  <si>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</si>
  <si>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</si>
  <si>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</si>
  <si>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</si>
  <si>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</si>
  <si>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</si>
  <si>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</si>
  <si>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</si>
  <si>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</si>
  <si>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</si>
  <si>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</si>
  <si>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</si>
  <si>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</si>
  <si>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</si>
  <si>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</si>
  <si>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</si>
  <si>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</si>
  <si>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</si>
  <si>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</si>
  <si>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</si>
  <si>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</si>
  <si>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</si>
  <si>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</si>
  <si>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</si>
  <si>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</si>
  <si>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</si>
  <si>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</si>
  <si>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</si>
  <si>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</si>
  <si>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</si>
  <si>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</si>
  <si>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</si>
  <si>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</si>
  <si>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</si>
  <si>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</si>
  <si>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</si>
  <si>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</si>
  <si>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</si>
  <si>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</si>
  <si>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</si>
  <si>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</si>
  <si>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</si>
  <si>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</si>
  <si>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</si>
  <si>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</si>
  <si>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</si>
  <si>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</si>
  <si>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</si>
  <si>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</si>
  <si>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</si>
  <si>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</si>
  <si>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</si>
  <si>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</si>
  <si>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</si>
  <si>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</si>
  <si>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</si>
  <si>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</si>
  <si>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</si>
  <si>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</si>
  <si>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</si>
  <si>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</si>
  <si>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</si>
  <si>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</si>
  <si>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</si>
  <si>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</si>
  <si>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</si>
  <si>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</si>
  <si>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</si>
  <si>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</si>
  <si>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</si>
  <si>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</si>
  <si>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</si>
  <si>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</si>
  <si>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</si>
  <si>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</si>
  <si>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</si>
  <si>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</si>
  <si>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</si>
  <si>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</si>
  <si>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</si>
  <si>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</si>
  <si>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</si>
  <si>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</si>
  <si>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</si>
  <si>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</si>
  <si>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</si>
  <si>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</si>
  <si>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</si>
  <si>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</si>
  <si>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</si>
  <si>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</si>
  <si>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</si>
  <si>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</si>
  <si>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</si>
  <si>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</si>
  <si>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</si>
  <si>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</si>
  <si>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</si>
  <si>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</si>
  <si>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</si>
  <si>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</si>
  <si>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</si>
  <si>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</si>
  <si>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</si>
  <si>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</si>
  <si>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</si>
  <si>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</si>
  <si>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</si>
  <si>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</si>
  <si>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</si>
  <si>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</si>
  <si>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</si>
  <si>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</si>
  <si>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</si>
  <si>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</si>
  <si>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</si>
  <si>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</si>
  <si>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</si>
  <si>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</si>
  <si>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</si>
  <si>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</si>
  <si>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</si>
  <si>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</si>
  <si>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</si>
  <si>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</si>
  <si>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</si>
  <si>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</si>
  <si>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</si>
  <si>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</si>
  <si>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</si>
  <si>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</si>
  <si>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</si>
  <si>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</si>
  <si>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</si>
  <si>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</si>
  <si>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</si>
  <si>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</si>
  <si>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</si>
  <si>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</si>
  <si>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</si>
  <si>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</si>
  <si>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</si>
  <si>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</si>
  <si>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</si>
  <si>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</si>
  <si>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</si>
  <si>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</si>
  <si>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</si>
  <si>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</si>
  <si>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</si>
  <si>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</si>
  <si>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</si>
  <si>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</si>
  <si>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</si>
  <si>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</si>
  <si>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</si>
  <si>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</si>
  <si>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</si>
  <si>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</si>
  <si>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</si>
  <si>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</si>
  <si>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</si>
  <si>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</si>
  <si>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</si>
  <si>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</si>
  <si>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</si>
  <si>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</si>
  <si>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</si>
  <si>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</si>
  <si>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</si>
  <si>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</si>
  <si>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</si>
  <si>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</si>
  <si>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</si>
  <si>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</si>
  <si>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</si>
  <si>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</si>
  <si>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</si>
  <si>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</si>
  <si>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</si>
  <si>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</si>
  <si>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</si>
  <si>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</si>
  <si>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</si>
  <si>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</si>
  <si>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</si>
  <si>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</si>
  <si>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</si>
  <si>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</si>
  <si>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</si>
  <si>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</si>
  <si>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</si>
  <si>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</si>
  <si>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</si>
  <si>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</si>
  <si>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</si>
  <si>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</si>
  <si>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</si>
  <si>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</si>
  <si>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</si>
  <si>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</si>
  <si>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</si>
  <si>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</si>
  <si>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</si>
  <si>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</si>
  <si>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</si>
  <si>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</si>
  <si>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</si>
  <si>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</si>
  <si>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</si>
  <si>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</si>
  <si>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</si>
  <si>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</si>
  <si>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</si>
  <si>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</si>
  <si>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</si>
  <si>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</si>
  <si>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</si>
  <si>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</si>
  <si>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</si>
  <si>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</si>
  <si>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</si>
  <si>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</si>
  <si>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</si>
  <si>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</si>
  <si>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</si>
  <si>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</si>
  <si>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</si>
  <si>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</si>
  <si>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</si>
  <si>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</si>
  <si>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</si>
  <si>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</si>
  <si>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</si>
  <si>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</si>
  <si>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</si>
  <si>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</si>
  <si>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</si>
  <si>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</si>
  <si>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</si>
  <si>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</si>
  <si>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</si>
  <si>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</si>
  <si>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</si>
  <si>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</si>
  <si>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</si>
  <si>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</si>
  <si>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</si>
  <si>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</si>
  <si>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</si>
  <si>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</si>
  <si>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</si>
  <si>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</si>
  <si>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</si>
  <si>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</si>
  <si>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</si>
  <si>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</si>
  <si>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</si>
  <si>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</si>
  <si>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</si>
  <si>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</si>
  <si>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</si>
  <si>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</si>
  <si>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</si>
  <si>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</si>
  <si>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</si>
  <si>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</si>
  <si>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</si>
  <si>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</si>
  <si>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</si>
  <si>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</si>
  <si>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</si>
  <si>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</si>
  <si>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</si>
  <si>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</si>
  <si>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</si>
  <si>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</si>
  <si>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</si>
  <si>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</si>
  <si>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</si>
  <si>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</si>
  <si>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</si>
  <si>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</si>
  <si>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</si>
  <si>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</si>
  <si>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</si>
  <si>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</si>
  <si>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</si>
  <si>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</si>
  <si>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</si>
  <si>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</si>
  <si>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</si>
  <si>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</si>
  <si>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</si>
  <si>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</si>
  <si>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</si>
  <si>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</si>
  <si>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</si>
  <si>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</si>
  <si>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</si>
  <si>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</si>
  <si>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</si>
  <si>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</si>
  <si>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</si>
  <si>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</si>
  <si>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</si>
  <si>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</si>
  <si>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</si>
  <si>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</si>
  <si>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</si>
  <si>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</si>
  <si>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</si>
  <si>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</si>
  <si>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</si>
  <si>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</si>
  <si>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</si>
  <si>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</si>
  <si>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</si>
  <si>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</si>
  <si>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</si>
  <si>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</si>
  <si>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</si>
  <si>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</si>
  <si>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</si>
  <si>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</si>
  <si>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</si>
  <si>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</si>
  <si>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</si>
  <si>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</si>
  <si>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</si>
  <si>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</si>
  <si>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</si>
  <si>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</si>
  <si>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</si>
  <si>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</si>
  <si>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</si>
  <si>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</si>
  <si>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</si>
  <si>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</si>
  <si>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</si>
  <si>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</si>
  <si>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</si>
  <si>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</si>
  <si>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</si>
  <si>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</si>
  <si>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</si>
  <si>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</si>
  <si>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</si>
  <si>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</si>
  <si>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</si>
  <si>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</si>
  <si>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</si>
  <si>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</si>
  <si>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</si>
  <si>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</si>
  <si>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</si>
  <si>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</si>
  <si>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</si>
  <si>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</si>
  <si>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</si>
  <si>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</si>
  <si>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</si>
  <si>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</si>
  <si>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</si>
  <si>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</si>
  <si>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</si>
  <si>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</si>
  <si>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</si>
  <si>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</si>
  <si>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</si>
  <si>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</si>
  <si>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</si>
  <si>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</si>
  <si>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</si>
  <si>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</si>
  <si>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</si>
  <si>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</si>
  <si>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</si>
  <si>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</si>
  <si>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</si>
  <si>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</si>
  <si>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</si>
  <si>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</si>
  <si>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</si>
  <si>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</si>
  <si>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</si>
  <si>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</si>
  <si>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</si>
  <si>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</si>
  <si>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</si>
  <si>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</si>
  <si>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</si>
  <si>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</si>
  <si>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</si>
  <si>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</si>
  <si>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</si>
  <si>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</si>
  <si>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</si>
  <si>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</si>
  <si>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</si>
  <si>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</si>
  <si>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</si>
  <si>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</si>
  <si>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</si>
  <si>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</si>
  <si>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</si>
  <si>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</si>
  <si>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</si>
  <si>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</si>
  <si>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</si>
  <si>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</si>
  <si>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</si>
  <si>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</si>
  <si>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</si>
  <si>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</si>
  <si>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</si>
  <si>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</si>
  <si>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</si>
  <si>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</si>
  <si>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</si>
  <si>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</si>
  <si>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</si>
  <si>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</si>
  <si>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</si>
  <si>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</si>
  <si>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</si>
  <si>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</si>
  <si>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</si>
  <si>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</si>
  <si>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</si>
  <si>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</si>
  <si>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</si>
  <si>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</si>
  <si>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</si>
  <si>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</si>
  <si>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</si>
  <si>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</si>
  <si>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</si>
  <si>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</si>
  <si>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</si>
  <si>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</si>
  <si>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</si>
  <si>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</si>
  <si>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</si>
  <si>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</si>
  <si>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</si>
  <si>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</si>
  <si>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</si>
  <si>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</si>
  <si>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</si>
  <si>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</si>
  <si>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</si>
  <si>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</si>
  <si>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</si>
  <si>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</si>
  <si>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</si>
  <si>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</si>
  <si>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</si>
  <si>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</si>
  <si>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</si>
  <si>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</si>
  <si>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</si>
  <si>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</si>
  <si>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</si>
  <si>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</si>
  <si>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</si>
  <si>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</si>
  <si>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</si>
  <si>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</si>
  <si>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</si>
  <si>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</si>
  <si>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</si>
  <si>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</si>
  <si>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</si>
  <si>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</si>
  <si>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</si>
  <si>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</si>
  <si>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</si>
  <si>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</si>
  <si>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</si>
  <si>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</si>
  <si>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</si>
  <si>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</si>
  <si>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</si>
  <si>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</si>
  <si>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</si>
  <si>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</si>
  <si>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</si>
  <si>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</si>
  <si>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</si>
  <si>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</si>
  <si>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</si>
  <si>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</si>
  <si>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</si>
  <si>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</si>
  <si>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</si>
  <si>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</si>
  <si>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</si>
  <si>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</si>
  <si>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</si>
  <si>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</si>
  <si>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</si>
  <si>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</si>
  <si>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</si>
  <si>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</si>
  <si>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</si>
  <si>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</si>
  <si>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</si>
  <si>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</si>
  <si>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</si>
  <si>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</si>
  <si>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</si>
  <si>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</si>
  <si>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</si>
  <si>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</si>
  <si>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</si>
  <si>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</si>
  <si>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</si>
  <si>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</si>
  <si>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</si>
  <si>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</si>
  <si>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</si>
  <si>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</si>
  <si>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</si>
  <si>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</si>
  <si>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</si>
  <si>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</si>
  <si>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</si>
  <si>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</si>
  <si>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</si>
  <si>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</si>
  <si>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</si>
  <si>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</si>
  <si>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</si>
  <si>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</si>
  <si>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</si>
  <si>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</si>
  <si>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</si>
  <si>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</si>
  <si>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</si>
  <si>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</si>
  <si>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</si>
  <si>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</si>
  <si>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</si>
  <si>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</si>
  <si>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</si>
  <si>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</si>
  <si>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</si>
  <si>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</si>
  <si>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</si>
  <si>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</si>
  <si>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</si>
  <si>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</si>
  <si>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</si>
  <si>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</si>
  <si>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</si>
  <si>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</si>
  <si>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</si>
  <si>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</si>
  <si>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</si>
  <si>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</si>
  <si>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</si>
  <si>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</si>
  <si>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</si>
  <si>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</si>
  <si>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</si>
  <si>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</si>
  <si>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</si>
  <si>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</si>
  <si>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</si>
  <si>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</si>
  <si>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</si>
  <si>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</si>
  <si>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</si>
  <si>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</si>
  <si>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</si>
  <si>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</si>
  <si>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</si>
  <si>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</si>
  <si>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</si>
  <si>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</si>
  <si>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</si>
  <si>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</si>
  <si>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</si>
  <si>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</si>
  <si>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</si>
  <si>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</si>
  <si>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</si>
  <si>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</si>
  <si>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</si>
  <si>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</si>
  <si>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</si>
  <si>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</si>
  <si>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</si>
  <si>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</si>
  <si>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</si>
  <si>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</si>
  <si>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</si>
  <si>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</si>
  <si>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</si>
  <si>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</si>
  <si>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</si>
  <si>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</si>
  <si>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</si>
  <si>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</si>
  <si>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</si>
  <si>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</si>
  <si>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</si>
  <si>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</si>
  <si>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</si>
  <si>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</si>
  <si>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</si>
  <si>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</si>
  <si>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</si>
  <si>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</si>
  <si>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</si>
  <si>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</si>
  <si>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</si>
  <si>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</si>
  <si>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</si>
  <si>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</si>
  <si>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</si>
  <si>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</si>
  <si>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</si>
  <si>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</si>
  <si>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</si>
  <si>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</si>
  <si>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</si>
  <si>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</si>
  <si>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</si>
  <si>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</si>
  <si>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</si>
  <si>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</si>
  <si>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</si>
  <si>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</si>
  <si>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</si>
  <si>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</si>
  <si>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</si>
  <si>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</si>
  <si>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</si>
  <si>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</si>
  <si>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</si>
  <si>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</si>
  <si>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</si>
  <si>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</si>
  <si>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</si>
  <si>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</si>
  <si>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</si>
  <si>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</si>
  <si>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</si>
  <si>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</si>
  <si>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</si>
  <si>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</si>
  <si>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</si>
  <si>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</si>
  <si>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</si>
  <si>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</si>
  <si>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</si>
  <si>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</si>
  <si>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</si>
  <si>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</si>
  <si>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</si>
  <si>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</si>
  <si>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</si>
  <si>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</si>
  <si>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</si>
  <si>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</si>
  <si>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</si>
  <si>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</si>
  <si>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</si>
  <si>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</si>
  <si>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</si>
  <si>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</si>
  <si>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</si>
  <si>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</si>
  <si>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</si>
  <si>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</si>
  <si>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</si>
  <si>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</si>
  <si>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</si>
  <si>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</si>
  <si>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</si>
  <si>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</si>
  <si>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</si>
  <si>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</si>
  <si>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</si>
  <si>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</si>
  <si>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</si>
  <si>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</si>
  <si>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</si>
  <si>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</si>
  <si>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</si>
  <si>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</si>
  <si>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</si>
  <si>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</si>
  <si>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</si>
  <si>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</si>
  <si>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</si>
  <si>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</si>
  <si>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</si>
  <si>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</si>
  <si>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</si>
  <si>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</si>
  <si>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</si>
  <si>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</si>
  <si>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</si>
  <si>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</si>
  <si>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</si>
  <si>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</si>
  <si>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</si>
  <si>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</si>
  <si>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</si>
  <si>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</si>
  <si>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</si>
  <si>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</si>
  <si>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</si>
  <si>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</si>
  <si>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</si>
  <si>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</si>
  <si>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</si>
  <si>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</si>
  <si>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</si>
  <si>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</si>
  <si>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</si>
  <si>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</si>
  <si>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</si>
  <si>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</si>
  <si>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</si>
  <si>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</si>
  <si>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</si>
  <si>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</si>
  <si>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</si>
  <si>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</si>
  <si>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</si>
  <si>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</si>
  <si>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</si>
  <si>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</si>
  <si>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</si>
  <si>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</si>
  <si>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</si>
  <si>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</si>
  <si>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</si>
  <si>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</si>
  <si>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</si>
  <si>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</si>
  <si>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</si>
  <si>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</si>
  <si>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</si>
  <si>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</si>
  <si>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</si>
  <si>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</si>
  <si>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</si>
  <si>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</si>
  <si>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</si>
  <si>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</si>
  <si>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</si>
  <si>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</si>
  <si>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</si>
  <si>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</si>
  <si>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</si>
  <si>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</si>
  <si>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</si>
  <si>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</si>
  <si>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</si>
  <si>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</si>
  <si>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</si>
  <si>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</si>
  <si>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</si>
  <si>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</si>
  <si>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</si>
  <si>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</si>
  <si>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</si>
  <si>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</si>
  <si>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</si>
  <si>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</si>
  <si>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</si>
  <si>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</si>
  <si>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</si>
  <si>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</si>
  <si>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</si>
  <si>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</si>
  <si>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</si>
  <si>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</si>
  <si>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</si>
  <si>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</si>
  <si>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</si>
  <si>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</si>
  <si>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</si>
  <si>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</si>
  <si>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</si>
  <si>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</si>
  <si>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</si>
  <si>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</si>
  <si>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</si>
  <si>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</si>
  <si>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</si>
  <si>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</si>
  <si>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</si>
  <si>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</si>
  <si>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</si>
  <si>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</si>
  <si>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</si>
  <si>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</si>
  <si>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</si>
  <si>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</si>
  <si>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</si>
  <si>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</si>
  <si>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</si>
  <si>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</si>
  <si>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</si>
  <si>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</si>
  <si>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</si>
  <si>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</si>
  <si>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</si>
  <si>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</si>
  <si>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</si>
  <si>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</si>
  <si>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</si>
  <si>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</si>
  <si>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</si>
  <si>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</si>
  <si>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</si>
  <si>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</si>
  <si>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</si>
  <si>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</si>
  <si>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</si>
  <si>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</si>
  <si>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</si>
  <si>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</si>
  <si>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</si>
  <si>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</si>
  <si>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</si>
  <si>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</si>
  <si>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</si>
  <si>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</si>
  <si>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</si>
  <si>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</si>
  <si>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</si>
  <si>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</si>
  <si>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</si>
  <si>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</si>
  <si>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</si>
  <si>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</si>
  <si>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</si>
  <si>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</si>
  <si>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</si>
  <si>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</si>
  <si>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</si>
  <si>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</si>
  <si>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</si>
  <si>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</si>
  <si>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</si>
  <si>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</si>
  <si>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</si>
  <si>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</si>
  <si>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</si>
  <si>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</si>
  <si>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</si>
  <si>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</si>
  <si>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</si>
  <si>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</si>
  <si>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</si>
  <si>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</si>
  <si>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</si>
  <si>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</si>
  <si>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</si>
  <si>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</si>
  <si>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</si>
  <si>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</si>
  <si>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</si>
  <si>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</si>
  <si>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</si>
  <si>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</si>
  <si>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</si>
  <si>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</si>
  <si>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</si>
  <si>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</si>
  <si>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</si>
  <si>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</si>
  <si>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</si>
  <si>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</si>
  <si>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</si>
  <si>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</si>
  <si>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</si>
  <si>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</si>
  <si>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</si>
  <si>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</si>
  <si>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</si>
  <si>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</si>
  <si>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</si>
  <si>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</si>
  <si>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</si>
  <si>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</si>
  <si>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</si>
  <si>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</si>
  <si>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</si>
  <si>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</si>
  <si>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</si>
  <si>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</si>
  <si>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</si>
  <si>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</si>
  <si>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</si>
  <si>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</si>
  <si>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</si>
  <si>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</si>
  <si>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</si>
  <si>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</si>
  <si>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</si>
  <si>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</si>
  <si>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</si>
  <si>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</si>
  <si>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</si>
  <si>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</si>
  <si>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</si>
  <si>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</si>
  <si>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</si>
  <si>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</si>
  <si>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</si>
  <si>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</si>
  <si>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</si>
  <si>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</si>
  <si>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</si>
  <si>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</si>
  <si>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</si>
  <si>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</si>
  <si>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</si>
  <si>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</si>
  <si>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</si>
  <si>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</si>
  <si>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</si>
  <si>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</si>
  <si>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</si>
  <si>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</si>
  <si>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</si>
  <si>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</si>
  <si>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</si>
  <si>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</si>
  <si>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</si>
  <si>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</si>
  <si>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</si>
  <si>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</si>
  <si>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</si>
  <si>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</si>
  <si>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</si>
  <si>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</si>
  <si>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</si>
  <si>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</si>
  <si>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</si>
  <si>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</si>
  <si>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</si>
  <si>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</si>
  <si>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</si>
  <si>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</si>
  <si>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</si>
  <si>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</si>
  <si>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</si>
  <si>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</si>
  <si>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</si>
  <si>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</si>
  <si>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</si>
  <si>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</si>
  <si>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</si>
  <si>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</si>
  <si>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</si>
  <si>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</si>
  <si>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</si>
  <si>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</si>
  <si>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</si>
  <si>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</si>
  <si>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</si>
  <si>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</si>
  <si>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</si>
  <si>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</si>
  <si>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</si>
  <si>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</si>
  <si>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</si>
  <si>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</si>
  <si>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</si>
  <si>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</si>
  <si>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</si>
  <si>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</si>
  <si>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</si>
  <si>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</si>
  <si>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</si>
  <si>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</si>
  <si>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</si>
  <si>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</si>
  <si>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</si>
  <si>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</si>
  <si>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</si>
  <si>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</si>
  <si>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</si>
  <si>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</si>
  <si>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</si>
  <si>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</si>
  <si>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</si>
  <si>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</si>
  <si>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</si>
  <si>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</si>
  <si>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</si>
  <si>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</si>
  <si>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</si>
  <si>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</si>
  <si>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</si>
  <si>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</si>
  <si>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</si>
  <si>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</si>
  <si>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</si>
  <si>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</si>
  <si>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</si>
  <si>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</si>
  <si>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</si>
  <si>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</si>
  <si>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</si>
  <si>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</si>
  <si>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</si>
  <si>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</si>
  <si>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</si>
  <si>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</si>
  <si>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</si>
  <si>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</si>
  <si>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</si>
  <si>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</si>
  <si>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</si>
  <si>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</si>
  <si>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</si>
  <si>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</si>
  <si>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</si>
  <si>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</si>
  <si>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</si>
  <si>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</si>
  <si>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</si>
  <si>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</si>
  <si>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</si>
  <si>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</si>
  <si>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</si>
  <si>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</si>
  <si>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</si>
  <si>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</si>
  <si>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</si>
  <si>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</si>
  <si>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</si>
  <si>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</si>
  <si>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</si>
  <si>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</si>
  <si>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</si>
  <si>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</si>
  <si>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</si>
  <si>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</si>
  <si>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</si>
  <si>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</si>
  <si>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</si>
  <si>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</si>
  <si>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</si>
  <si>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</si>
  <si>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</si>
  <si>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</si>
  <si>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</si>
  <si>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</si>
  <si>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</si>
  <si>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</si>
  <si>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</si>
  <si>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</si>
  <si>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</si>
  <si>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</si>
  <si>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</si>
  <si>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</si>
  <si>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</si>
  <si>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</si>
  <si>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</si>
  <si>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</si>
  <si>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</si>
  <si>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</si>
  <si>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</si>
  <si>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</si>
  <si>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</si>
  <si>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</si>
  <si>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</si>
  <si>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</si>
  <si>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</si>
  <si>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</si>
  <si>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</si>
  <si>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</si>
  <si>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</si>
  <si>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</si>
  <si>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</si>
  <si>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</si>
  <si>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</si>
  <si>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</si>
  <si>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</si>
  <si>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</si>
  <si>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</si>
  <si>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</si>
  <si>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</si>
  <si>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</si>
  <si>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</si>
  <si>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</si>
  <si>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</si>
  <si>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</si>
  <si>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</si>
  <si>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</si>
  <si>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</si>
  <si>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</si>
  <si>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</si>
  <si>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</si>
  <si>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</si>
  <si>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</si>
  <si>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</si>
  <si>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</si>
  <si>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</si>
  <si>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</si>
  <si>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</si>
  <si>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</si>
  <si>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</si>
  <si>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</si>
  <si>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</si>
  <si>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</si>
  <si>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</si>
  <si>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</si>
  <si>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</si>
  <si>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</si>
  <si>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</si>
  <si>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</si>
  <si>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</si>
  <si>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</si>
  <si>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</si>
  <si>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</si>
  <si>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</si>
  <si>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</si>
  <si>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</si>
  <si>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</si>
  <si>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</si>
  <si>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</si>
  <si>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</si>
  <si>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</si>
  <si>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</si>
  <si>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</si>
  <si>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</si>
  <si>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</si>
  <si>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</si>
  <si>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</si>
  <si>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</si>
  <si>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</si>
  <si>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</si>
  <si>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</si>
  <si>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</si>
  <si>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</si>
  <si>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</si>
  <si>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</si>
  <si>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</si>
  <si>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</si>
  <si>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</si>
  <si>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</si>
  <si>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</si>
  <si>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</si>
  <si>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</si>
  <si>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</si>
  <si>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</si>
  <si>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</si>
  <si>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</si>
  <si>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</si>
  <si>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</si>
  <si>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</si>
  <si>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</si>
  <si>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</si>
  <si>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</si>
  <si>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</si>
  <si>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</si>
  <si>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</si>
  <si>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</si>
  <si>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</si>
  <si>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</si>
  <si>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</si>
  <si>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</si>
  <si>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</si>
  <si>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</si>
  <si>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</si>
  <si>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</si>
  <si>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</si>
  <si>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</si>
  <si>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</si>
  <si>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</si>
  <si>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</si>
  <si>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</si>
  <si>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</si>
  <si>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</si>
  <si>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</si>
  <si>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</si>
  <si>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</si>
  <si>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</si>
  <si>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</si>
  <si>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</si>
  <si>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</si>
  <si>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</si>
  <si>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</si>
  <si>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</si>
  <si>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</si>
  <si>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</si>
  <si>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</si>
  <si>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</si>
  <si>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</si>
  <si>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</si>
  <si>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</si>
  <si>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</si>
  <si>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</si>
  <si>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</si>
  <si>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</si>
  <si>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</si>
  <si>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</si>
  <si>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</si>
  <si>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</si>
  <si>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</si>
  <si>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</si>
  <si>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</si>
  <si>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</si>
  <si>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</si>
  <si>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</si>
  <si>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</si>
  <si>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</si>
  <si>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</si>
  <si>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</si>
  <si>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</si>
  <si>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</si>
  <si>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</si>
  <si>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</si>
  <si>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</si>
  <si>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</si>
  <si>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</si>
  <si>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</si>
  <si>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</si>
  <si>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</si>
  <si>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</si>
  <si>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</si>
  <si>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</si>
  <si>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</si>
  <si>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</si>
  <si>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</si>
  <si>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</si>
  <si>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</si>
  <si>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</si>
  <si>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</si>
  <si>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</si>
  <si>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</si>
  <si>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</si>
  <si>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</si>
  <si>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</si>
  <si>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</si>
  <si>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</si>
  <si>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</si>
  <si>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</si>
  <si>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</si>
  <si>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</si>
  <si>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</si>
  <si>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</si>
  <si>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</si>
  <si>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</si>
  <si>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</si>
  <si>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</si>
  <si>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</si>
  <si>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</si>
  <si>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</si>
  <si>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</si>
  <si>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</si>
  <si>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</si>
  <si>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</si>
  <si>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</si>
  <si>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</si>
  <si>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</si>
  <si>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</si>
  <si>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</si>
  <si>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</si>
  <si>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</si>
  <si>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</si>
  <si>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</si>
  <si>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</si>
  <si>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</si>
  <si>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</si>
  <si>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</si>
  <si>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</si>
  <si>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</si>
  <si>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</si>
  <si>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</si>
  <si>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</si>
  <si>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</si>
  <si>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</si>
  <si>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</si>
  <si>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</si>
  <si>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</si>
  <si>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</si>
  <si>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</si>
  <si>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</si>
  <si>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</si>
  <si>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</si>
  <si>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</si>
  <si>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</si>
  <si>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</si>
  <si>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</si>
  <si>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</si>
  <si>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</si>
  <si>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</si>
  <si>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</si>
  <si>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</si>
  <si>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</si>
  <si>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</si>
  <si>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</si>
  <si>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</si>
  <si>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</si>
  <si>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</si>
  <si>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</si>
  <si>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</si>
  <si>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</si>
  <si>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</si>
  <si>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</si>
  <si>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</si>
  <si>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</si>
  <si>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</si>
  <si>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</si>
  <si>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</si>
  <si>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</si>
  <si>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</si>
  <si>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</si>
  <si>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</si>
  <si>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</si>
  <si>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</si>
  <si>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</si>
  <si>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</si>
  <si>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</si>
  <si>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</si>
  <si>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</si>
  <si>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</si>
  <si>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</si>
  <si>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</si>
  <si>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</si>
  <si>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</si>
  <si>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</si>
  <si>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</si>
  <si>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</si>
  <si>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</si>
  <si>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</si>
  <si>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</si>
  <si>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</si>
  <si>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</si>
  <si>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</si>
  <si>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</si>
  <si>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</si>
  <si>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</si>
  <si>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</si>
  <si>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</si>
  <si>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</si>
  <si>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</si>
  <si>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</si>
  <si>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</si>
  <si>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</si>
  <si>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</si>
  <si>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</si>
  <si>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</si>
  <si>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</si>
  <si>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</si>
  <si>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</si>
  <si>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</si>
  <si>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</si>
  <si>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</si>
  <si>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</si>
  <si>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</si>
  <si>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</si>
  <si>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</si>
  <si>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</si>
  <si>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</si>
  <si>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</si>
  <si>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</si>
  <si>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</si>
  <si>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</si>
  <si>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</si>
  <si>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</si>
  <si>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</si>
  <si>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</si>
  <si>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</si>
  <si>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</si>
  <si>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</si>
  <si>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</si>
  <si>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</si>
  <si>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</si>
  <si>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</si>
  <si>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</si>
  <si>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</si>
  <si>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</si>
  <si>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</si>
  <si>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</si>
  <si>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</si>
  <si>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</si>
  <si>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</si>
  <si>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</si>
  <si>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</si>
  <si>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</si>
  <si>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</si>
  <si>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</si>
  <si>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</si>
  <si>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</si>
  <si>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</si>
  <si>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</si>
  <si>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</si>
  <si>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</si>
  <si>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</si>
  <si>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</si>
  <si>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</si>
  <si>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</si>
  <si>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</si>
  <si>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</si>
  <si>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</si>
  <si>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</si>
  <si>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</si>
  <si>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</si>
  <si>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</si>
  <si>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</si>
  <si>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</si>
  <si>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</si>
  <si>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</si>
  <si>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</si>
  <si>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</si>
  <si>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</si>
  <si>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</si>
  <si>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</si>
  <si>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</si>
  <si>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</si>
  <si>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</si>
  <si>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</si>
  <si>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</si>
  <si>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</si>
  <si>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</si>
  <si>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</si>
  <si>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</si>
  <si>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</si>
  <si>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</si>
  <si>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</si>
  <si>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</si>
  <si>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</si>
  <si>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</si>
  <si>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</si>
  <si>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</si>
  <si>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</si>
  <si>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</si>
  <si>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</si>
  <si>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</si>
  <si>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</si>
  <si>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</si>
  <si>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</si>
  <si>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</si>
  <si>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</si>
  <si>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</si>
  <si>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</si>
  <si>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</si>
  <si>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</si>
  <si>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</si>
  <si>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</si>
  <si>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</si>
  <si>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</si>
  <si>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</si>
  <si>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</si>
  <si>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</si>
  <si>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</si>
  <si>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</si>
  <si>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</si>
  <si>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</si>
  <si>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</si>
  <si>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</si>
  <si>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</si>
  <si>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</si>
  <si>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</si>
  <si>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</si>
  <si>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</si>
  <si>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</si>
  <si>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</si>
  <si>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</si>
  <si>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</si>
  <si>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</si>
  <si>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</si>
  <si>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</si>
  <si>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</si>
  <si>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</si>
  <si>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</si>
  <si>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</si>
  <si>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</si>
  <si>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</si>
  <si>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</si>
  <si>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</si>
  <si>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</si>
  <si>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</si>
  <si>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</si>
  <si>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</si>
  <si>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</si>
  <si>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</si>
  <si>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</si>
  <si>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</si>
  <si>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</si>
  <si>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</si>
  <si>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</si>
  <si>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</si>
  <si>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</si>
  <si>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</si>
  <si>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</si>
  <si>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</si>
  <si>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</si>
  <si>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</si>
  <si>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</si>
  <si>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</si>
  <si>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</si>
  <si>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</si>
  <si>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</si>
  <si>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</si>
  <si>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</si>
  <si>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</si>
  <si>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</si>
  <si>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</si>
  <si>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</si>
  <si>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</si>
  <si>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</si>
  <si>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</si>
  <si>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</si>
  <si>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</si>
  <si>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</si>
  <si>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</si>
  <si>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</si>
  <si>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</si>
  <si>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</si>
  <si>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</si>
  <si>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</si>
  <si>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</si>
  <si>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</si>
  <si>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</si>
  <si>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</si>
  <si>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</si>
  <si>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</si>
  <si>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</si>
  <si>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</si>
  <si>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</si>
  <si>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</si>
  <si>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</si>
  <si>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</si>
  <si>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</si>
  <si>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</si>
  <si>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</si>
  <si>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</si>
  <si>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</si>
  <si>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</si>
  <si>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</si>
  <si>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</si>
  <si>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</si>
  <si>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</si>
  <si>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</si>
  <si>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</si>
  <si>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</si>
  <si>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</si>
  <si>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</si>
  <si>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</si>
  <si>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</si>
  <si>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</si>
  <si>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</si>
  <si>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</si>
  <si>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</si>
  <si>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</si>
  <si>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</si>
  <si>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</si>
  <si>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</si>
  <si>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</si>
  <si>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</si>
  <si>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</si>
  <si>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</si>
  <si>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</si>
  <si>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</si>
  <si>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</si>
  <si>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</si>
  <si>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</si>
  <si>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</si>
  <si>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</si>
  <si>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</si>
  <si>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</si>
  <si>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</si>
  <si>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</si>
  <si>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</si>
  <si>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</si>
  <si>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</si>
  <si>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</si>
  <si>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</si>
  <si>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</si>
  <si>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</si>
  <si>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</si>
  <si>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</si>
  <si>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</si>
  <si>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</si>
  <si>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</si>
  <si>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</si>
  <si>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</si>
  <si>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</si>
  <si>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</si>
  <si>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</si>
  <si>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</si>
  <si>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</si>
  <si>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</si>
  <si>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</si>
  <si>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</si>
  <si>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</si>
  <si>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</si>
  <si>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</si>
  <si>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</si>
  <si>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</si>
  <si>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</si>
  <si>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</si>
  <si>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</si>
  <si>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</si>
  <si>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</si>
  <si>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</si>
  <si>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</si>
  <si>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</si>
  <si>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</si>
  <si>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</si>
  <si>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</si>
  <si>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</si>
  <si>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</si>
  <si>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</si>
  <si>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</si>
  <si>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</si>
  <si>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</si>
  <si>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</si>
  <si>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</si>
  <si>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</si>
  <si>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</si>
  <si>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</si>
  <si>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</si>
  <si>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</si>
  <si>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</si>
  <si>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</si>
  <si>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</si>
  <si>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</si>
  <si>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</si>
  <si>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</si>
  <si>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</si>
  <si>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</si>
  <si>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</si>
  <si>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</si>
  <si>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</si>
  <si>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</si>
  <si>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</si>
  <si>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</si>
  <si>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</si>
  <si>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</si>
  <si>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</si>
  <si>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</si>
  <si>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</si>
  <si>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</si>
  <si>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</si>
  <si>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</si>
  <si>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</si>
  <si>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</si>
  <si>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</si>
  <si>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</si>
  <si>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</si>
  <si>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</si>
  <si>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</si>
  <si>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</si>
  <si>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</si>
  <si>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</si>
  <si>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</si>
  <si>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</si>
  <si>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</si>
  <si>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</si>
  <si>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</si>
  <si>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</si>
  <si>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</si>
  <si>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</si>
  <si>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</si>
  <si>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</si>
  <si>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</si>
  <si>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</si>
  <si>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</si>
  <si>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</si>
  <si>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</si>
  <si>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</si>
  <si>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</si>
  <si>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</si>
  <si>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</si>
  <si>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</si>
  <si>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</si>
  <si>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</si>
  <si>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</si>
  <si>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</si>
  <si>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</si>
  <si>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</si>
  <si>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</si>
  <si>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</si>
  <si>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</si>
  <si>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</si>
  <si>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</si>
  <si>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</si>
  <si>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</si>
  <si>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</si>
  <si>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</si>
  <si>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</si>
  <si>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</si>
  <si>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</si>
  <si>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</si>
  <si>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</si>
  <si>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</si>
  <si>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</si>
  <si>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</si>
  <si>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</si>
  <si>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</si>
  <si>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</si>
  <si>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</si>
  <si>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</si>
  <si>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</si>
  <si>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</si>
  <si>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</si>
  <si>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</si>
  <si>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</si>
  <si>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</si>
  <si>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</si>
  <si>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</si>
  <si>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</si>
  <si>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</si>
  <si>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</si>
  <si>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</si>
  <si>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</si>
  <si>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</si>
  <si>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</si>
  <si>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</si>
  <si>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</si>
  <si>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</si>
  <si>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</si>
  <si>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</si>
  <si>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</si>
  <si>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</si>
  <si>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</si>
  <si>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</si>
  <si>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</si>
  <si>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</si>
  <si>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</si>
  <si>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</si>
  <si>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</si>
  <si>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</si>
  <si>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</si>
  <si>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</si>
  <si>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</si>
  <si>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</si>
  <si>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</si>
  <si>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</si>
  <si>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</si>
  <si>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</si>
  <si>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</si>
  <si>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</si>
  <si>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</si>
  <si>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</si>
  <si>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</si>
  <si>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</si>
  <si>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</si>
  <si>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</si>
  <si>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</si>
  <si>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</si>
  <si>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</si>
  <si>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</si>
  <si>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</si>
  <si>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</si>
  <si>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</si>
  <si>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</si>
  <si>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</si>
  <si>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</si>
  <si>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</si>
  <si>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</si>
  <si>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</si>
  <si>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</si>
  <si>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</si>
  <si>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</si>
  <si>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</si>
  <si>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</si>
  <si>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</si>
  <si>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</si>
  <si>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</si>
  <si>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</si>
  <si>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</si>
  <si>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</si>
  <si>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</si>
  <si>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</si>
  <si>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</si>
  <si>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</si>
  <si>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</si>
  <si>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</si>
  <si>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</si>
  <si>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</si>
  <si>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</si>
  <si>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</si>
  <si>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</si>
  <si>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</si>
  <si>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</si>
  <si>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</si>
  <si>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</si>
  <si>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</si>
  <si>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</si>
  <si>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</si>
  <si>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</si>
  <si>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</si>
  <si>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</si>
  <si>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</si>
  <si>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</si>
  <si>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</si>
  <si>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</si>
  <si>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</si>
  <si>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</si>
  <si>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</si>
  <si>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</si>
  <si>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</si>
  <si>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</si>
  <si>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</si>
  <si>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</si>
  <si>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</si>
  <si>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</si>
  <si>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</si>
  <si>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</si>
  <si>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</si>
  <si>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</si>
  <si>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</si>
  <si>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</si>
  <si>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</si>
  <si>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</si>
  <si>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</si>
  <si>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</si>
  <si>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</si>
  <si>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</si>
  <si>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</si>
  <si>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</si>
  <si>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</si>
  <si>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</si>
  <si>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</si>
  <si>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</si>
  <si>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</si>
  <si>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</si>
  <si>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</si>
  <si>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</si>
  <si>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</si>
  <si>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</si>
  <si>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</si>
  <si>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</si>
  <si>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</si>
  <si>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</si>
  <si>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</si>
  <si>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</si>
  <si>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</si>
  <si>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</si>
  <si>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</si>
  <si>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</si>
  <si>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</si>
  <si>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</si>
  <si>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</si>
  <si>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</si>
  <si>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</si>
  <si>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</si>
  <si>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</si>
  <si>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</si>
  <si>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</si>
  <si>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</si>
  <si>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</si>
  <si>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</si>
  <si>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</si>
  <si>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</si>
  <si>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</si>
  <si>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</si>
  <si>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</si>
  <si>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</si>
  <si>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</si>
  <si>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</si>
  <si>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</si>
  <si>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</si>
  <si>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</si>
  <si>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</si>
  <si>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</si>
  <si>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</si>
  <si>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</si>
  <si>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</si>
  <si>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</si>
  <si>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</si>
  <si>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</si>
  <si>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</si>
  <si>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</si>
  <si>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</si>
  <si>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</si>
  <si>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</si>
  <si>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</si>
  <si>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</si>
  <si>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</si>
  <si>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</si>
  <si>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</si>
  <si>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</si>
  <si>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</si>
  <si>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</si>
  <si>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</si>
  <si>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</si>
  <si>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</si>
  <si>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</si>
  <si>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</si>
  <si>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</si>
  <si>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</si>
  <si>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</si>
  <si>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</si>
  <si>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</si>
  <si>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</si>
  <si>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</si>
  <si>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</si>
  <si>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</si>
  <si>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</si>
  <si>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</si>
  <si>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</si>
  <si>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</si>
  <si>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</si>
  <si>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</si>
  <si>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</si>
  <si>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</si>
  <si>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</si>
  <si>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</si>
  <si>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</si>
  <si>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</si>
  <si>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</si>
  <si>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</si>
  <si>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</si>
  <si>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</si>
  <si>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</si>
  <si>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</si>
  <si>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</si>
  <si>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</si>
  <si>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</si>
  <si>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</si>
  <si>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</si>
  <si>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</si>
  <si>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</si>
  <si>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</si>
  <si>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</si>
  <si>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</si>
  <si>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</si>
  <si>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</si>
  <si>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</si>
  <si>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</si>
  <si>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</si>
  <si>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</si>
  <si>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</si>
  <si>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</si>
  <si>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</si>
  <si>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</si>
  <si>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</si>
  <si>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</si>
  <si>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</si>
  <si>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</si>
  <si>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</si>
  <si>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</si>
  <si>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</si>
  <si>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</si>
  <si>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</si>
  <si>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</si>
  <si>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</si>
  <si>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</si>
  <si>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</si>
  <si>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</si>
  <si>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</si>
  <si>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</si>
  <si>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</si>
  <si>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</si>
  <si>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</si>
  <si>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</si>
  <si>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</si>
  <si>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</si>
  <si>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</si>
  <si>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</si>
  <si>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</si>
  <si>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</si>
  <si>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</si>
  <si>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</si>
  <si>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</si>
  <si>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</si>
  <si>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</si>
  <si>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</si>
  <si>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</si>
  <si>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</si>
  <si>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</si>
  <si>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</si>
  <si>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</si>
  <si>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</si>
  <si>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</si>
  <si>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</si>
  <si>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</si>
  <si>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</si>
  <si>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</si>
  <si>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</si>
  <si>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</si>
  <si>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</si>
  <si>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</si>
  <si>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</si>
  <si>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</si>
  <si>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</si>
  <si>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</si>
  <si>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</si>
  <si>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</si>
  <si>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</si>
  <si>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</si>
  <si>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</si>
  <si>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</si>
  <si>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</si>
  <si>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</si>
  <si>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</si>
  <si>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</si>
  <si>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</si>
  <si>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</si>
  <si>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</si>
  <si>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</si>
  <si>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</si>
  <si>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</si>
  <si>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</si>
  <si>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</si>
  <si>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</si>
  <si>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</si>
  <si>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</si>
  <si>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</si>
  <si>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</si>
  <si>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</si>
  <si>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</si>
  <si>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</si>
  <si>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</si>
  <si>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</si>
  <si>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</si>
  <si>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</si>
  <si>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</si>
  <si>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</si>
  <si>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</si>
  <si>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</si>
  <si>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</si>
  <si>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</si>
  <si>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</si>
  <si>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</si>
  <si>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</si>
  <si>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</si>
  <si>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</si>
  <si>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</si>
  <si>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</si>
  <si>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</si>
  <si>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</si>
  <si>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</si>
  <si>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</si>
  <si>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</si>
  <si>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</si>
  <si>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</si>
  <si>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</si>
  <si>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</si>
  <si>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</si>
  <si>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</si>
  <si>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</si>
  <si>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</si>
  <si>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</si>
  <si>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</si>
  <si>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</si>
  <si>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</si>
  <si>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</si>
  <si>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</si>
  <si>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</si>
  <si>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</si>
  <si>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</si>
  <si>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</si>
  <si>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</si>
  <si>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</si>
  <si>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</si>
  <si>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</si>
  <si>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</si>
  <si>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</si>
  <si>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</si>
  <si>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</si>
  <si>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</si>
  <si>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</si>
  <si>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</si>
  <si>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</si>
  <si>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</si>
  <si>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</si>
  <si>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</si>
  <si>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</si>
  <si>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</si>
  <si>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</si>
  <si>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</si>
  <si>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</si>
  <si>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</si>
  <si>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</si>
  <si>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</si>
  <si>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</si>
  <si>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</si>
  <si>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</si>
  <si>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</si>
  <si>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</si>
  <si>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</si>
  <si>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</si>
  <si>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</si>
  <si>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</si>
  <si>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</si>
  <si>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</si>
  <si>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</si>
  <si>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</si>
  <si>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</si>
  <si>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</si>
  <si>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</si>
  <si>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</si>
  <si>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</si>
  <si>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</si>
  <si>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</si>
  <si>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</si>
  <si>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</si>
  <si>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</si>
  <si>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</si>
  <si>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</si>
  <si>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</si>
  <si>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</si>
  <si>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</si>
  <si>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</si>
  <si>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</si>
  <si>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</si>
  <si>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</si>
  <si>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</si>
  <si>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</si>
  <si>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</si>
  <si>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</si>
  <si>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</si>
  <si>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</si>
  <si>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</si>
  <si>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</si>
  <si>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</si>
  <si>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</si>
  <si>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</si>
  <si>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</si>
  <si>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</si>
  <si>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</si>
  <si>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</si>
  <si>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</si>
  <si>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</si>
  <si>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</si>
  <si>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</si>
  <si>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</si>
  <si>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</si>
  <si>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</si>
  <si>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</si>
  <si>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</si>
  <si>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</si>
  <si>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</si>
  <si>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</si>
  <si>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</si>
  <si>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</si>
  <si>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</si>
  <si>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</si>
  <si>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</si>
  <si>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</si>
  <si>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</si>
  <si>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</si>
  <si>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</si>
  <si>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</si>
  <si>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</si>
  <si>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</si>
  <si>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</si>
  <si>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</si>
  <si>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</si>
  <si>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</si>
  <si>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</si>
  <si>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</si>
  <si>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</si>
  <si>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</si>
  <si>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</si>
  <si>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</si>
  <si>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</si>
  <si>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</si>
  <si>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</si>
  <si>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</si>
  <si>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</si>
  <si>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</si>
  <si>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</si>
  <si>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</si>
  <si>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</si>
  <si>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</si>
  <si>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</si>
  <si>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</si>
  <si>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</si>
  <si>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</si>
  <si>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</si>
  <si>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</si>
  <si>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</si>
  <si>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</si>
  <si>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</si>
  <si>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</si>
  <si>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</si>
  <si>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</si>
  <si>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</si>
  <si>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</si>
  <si>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</si>
  <si>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</si>
  <si>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</si>
  <si>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</si>
  <si>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</si>
  <si>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</si>
  <si>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</si>
  <si>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</si>
  <si>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</si>
  <si>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</si>
  <si>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</si>
  <si>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</si>
  <si>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</si>
  <si>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</si>
  <si>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</si>
  <si>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</si>
  <si>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</si>
  <si>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</si>
  <si>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</si>
  <si>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</si>
  <si>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</si>
  <si>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</si>
  <si>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</si>
  <si>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</si>
  <si>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</si>
  <si>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</si>
  <si>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</si>
  <si>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</si>
  <si>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</si>
  <si>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</si>
  <si>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</si>
  <si>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</si>
  <si>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</si>
  <si>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</si>
  <si>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</si>
  <si>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</si>
  <si>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</si>
  <si>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</si>
  <si>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</si>
  <si>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</si>
  <si>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</si>
  <si>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</si>
  <si>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</si>
  <si>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</si>
  <si>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</si>
  <si>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</si>
  <si>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</si>
  <si>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</si>
  <si>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</si>
  <si>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</si>
  <si>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</si>
  <si>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</si>
  <si>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</si>
  <si>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</si>
  <si>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</si>
  <si>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</si>
  <si>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</si>
  <si>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</si>
  <si>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</si>
  <si>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</si>
  <si>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</si>
  <si>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</si>
  <si>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</si>
  <si>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</si>
  <si>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</si>
  <si>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</si>
  <si>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</si>
  <si>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</si>
  <si>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</si>
  <si>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</si>
  <si>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</si>
  <si>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</si>
  <si>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</si>
  <si>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</si>
  <si>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</si>
  <si>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</si>
  <si>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</si>
  <si>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</si>
  <si>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</si>
  <si>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</si>
  <si>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</si>
  <si>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</si>
  <si>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</si>
  <si>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</si>
  <si>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</si>
  <si>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</si>
  <si>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</si>
  <si>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</si>
  <si>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</si>
  <si>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</si>
  <si>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</si>
  <si>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</si>
  <si>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</si>
  <si>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</si>
  <si>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</si>
  <si>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</si>
  <si>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</si>
  <si>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</si>
  <si>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</si>
  <si>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</si>
  <si>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</si>
  <si>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</si>
  <si>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</si>
  <si>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</si>
  <si>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</si>
  <si>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</si>
  <si>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</si>
  <si>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</si>
  <si>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</si>
  <si>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</si>
  <si>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</si>
  <si>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</si>
  <si>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</si>
  <si>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</si>
  <si>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</si>
  <si>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</si>
  <si>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</si>
  <si>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</si>
  <si>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</si>
  <si>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</si>
  <si>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</si>
  <si>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</si>
  <si>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</si>
  <si>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</si>
  <si>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</si>
  <si>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</si>
  <si>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</si>
  <si>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</si>
  <si>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</si>
  <si>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</si>
  <si>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</si>
  <si>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</si>
  <si>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</si>
  <si>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</si>
  <si>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</si>
  <si>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</si>
  <si>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</si>
  <si>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</si>
  <si>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</si>
  <si>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</si>
  <si>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</si>
  <si>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</si>
  <si>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</si>
  <si>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</si>
  <si>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</si>
  <si>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</si>
  <si>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</si>
  <si>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</si>
  <si>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</si>
  <si>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</si>
  <si>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</si>
  <si>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</si>
  <si>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</si>
  <si>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</si>
  <si>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</si>
  <si>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</si>
  <si>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</si>
  <si>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</si>
  <si>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</si>
  <si>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</si>
  <si>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</si>
  <si>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</si>
  <si>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</si>
  <si>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</si>
  <si>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</si>
  <si>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</si>
  <si>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</si>
  <si>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</si>
  <si>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</si>
  <si>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</si>
  <si>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</si>
  <si>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</si>
  <si>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</si>
  <si>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</si>
  <si>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</si>
  <si>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</si>
  <si>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</si>
  <si>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</si>
  <si>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</si>
  <si>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</si>
  <si>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</si>
  <si>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</si>
  <si>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</si>
  <si>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</si>
  <si>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</si>
  <si>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</si>
  <si>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</si>
  <si>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</si>
  <si>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</si>
  <si>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</si>
  <si>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</si>
  <si>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</si>
  <si>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</si>
  <si>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</si>
  <si>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</si>
  <si>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</si>
  <si>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</si>
  <si>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</si>
  <si>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</si>
  <si>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</si>
  <si>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</si>
  <si>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</si>
  <si>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</si>
  <si>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</si>
  <si>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</si>
  <si>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</si>
  <si>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</si>
  <si>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</si>
  <si>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</si>
  <si>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</si>
  <si>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</si>
  <si>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</si>
  <si>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</si>
  <si>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</si>
  <si>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</si>
  <si>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</si>
  <si>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</si>
  <si>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</si>
  <si>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</si>
  <si>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</si>
  <si>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</si>
  <si>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</si>
  <si>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</si>
  <si>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</si>
  <si>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</si>
  <si>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</si>
  <si>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</si>
  <si>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</si>
  <si>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</si>
  <si>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</si>
  <si>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</si>
  <si>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</si>
  <si>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</si>
  <si>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</si>
  <si>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</si>
  <si>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</si>
  <si>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</si>
  <si>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</si>
  <si>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</si>
  <si>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</si>
  <si>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</si>
  <si>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</si>
  <si>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</si>
  <si>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</si>
  <si>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</si>
  <si>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</si>
  <si>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</si>
  <si>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</si>
  <si>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</si>
  <si>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</si>
  <si>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</si>
  <si>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</si>
  <si>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</si>
  <si>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</si>
  <si>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</si>
  <si>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</si>
  <si>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</si>
  <si>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</si>
  <si>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</si>
  <si>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</si>
  <si>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</si>
  <si>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</si>
  <si>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</si>
  <si>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</si>
  <si>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</si>
  <si>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</si>
  <si>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</si>
  <si>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</si>
  <si>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</si>
  <si>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</si>
  <si>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</si>
  <si>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</si>
  <si>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</si>
  <si>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</si>
  <si>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</si>
  <si>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</si>
  <si>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</si>
  <si>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</si>
  <si>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</si>
  <si>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</si>
  <si>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</si>
  <si>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</si>
  <si>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</si>
  <si>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</si>
  <si>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</si>
  <si>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</si>
  <si>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</si>
  <si>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</si>
  <si>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</si>
  <si>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</si>
  <si>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</si>
  <si>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</si>
  <si>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</si>
  <si>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</si>
  <si>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</si>
  <si>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</si>
  <si>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</si>
  <si>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</si>
  <si>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</si>
  <si>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</si>
  <si>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</si>
  <si>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</si>
  <si>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</si>
  <si>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</si>
  <si>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</si>
  <si>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</si>
  <si>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</si>
  <si>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</si>
  <si>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</si>
  <si>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</si>
  <si>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</si>
  <si>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</si>
  <si>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</si>
  <si>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</si>
  <si>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</si>
  <si>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</si>
  <si>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</si>
  <si>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</si>
  <si>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</si>
  <si>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</si>
  <si>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</si>
  <si>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</si>
  <si>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</si>
  <si>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</si>
  <si>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</si>
  <si>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</si>
  <si>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</si>
  <si>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</si>
  <si>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</si>
  <si>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</si>
  <si>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</si>
  <si>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</si>
  <si>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</si>
  <si>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</si>
  <si>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</si>
  <si>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</si>
  <si>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</si>
  <si>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</si>
  <si>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</si>
  <si>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</si>
  <si>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</si>
  <si>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</si>
  <si>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</si>
  <si>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</si>
  <si>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</si>
  <si>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</si>
  <si>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</si>
  <si>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</si>
  <si>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</si>
  <si>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</si>
  <si>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</si>
  <si>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</si>
  <si>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</si>
  <si>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</si>
  <si>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</si>
  <si>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</si>
  <si>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</si>
  <si>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</si>
  <si>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</si>
  <si>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</si>
  <si>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</si>
  <si>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</si>
  <si>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</si>
  <si>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</si>
  <si>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</si>
  <si>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</si>
  <si>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</si>
  <si>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</si>
  <si>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</si>
  <si>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</si>
  <si>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</si>
  <si>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</si>
  <si>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</si>
  <si>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</si>
  <si>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</si>
  <si>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</si>
  <si>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</si>
  <si>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</si>
  <si>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</si>
  <si>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</si>
  <si>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</si>
  <si>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</si>
  <si>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</si>
  <si>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</si>
  <si>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</si>
  <si>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</si>
  <si>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</si>
  <si>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</si>
  <si>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</si>
  <si>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</si>
  <si>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</si>
  <si>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</si>
  <si>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</si>
  <si>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</si>
  <si>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</si>
  <si>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</si>
  <si>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</si>
  <si>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</si>
  <si>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</si>
  <si>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</si>
  <si>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</si>
  <si>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</si>
  <si>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</si>
  <si>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</si>
  <si>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</si>
  <si>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</si>
  <si>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</si>
  <si>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</si>
  <si>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</si>
  <si>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</si>
  <si>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</si>
  <si>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</si>
  <si>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</si>
  <si>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</si>
  <si>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</si>
  <si>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</si>
  <si>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</si>
  <si>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</si>
  <si>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</si>
  <si>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</si>
  <si>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</si>
  <si>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</si>
  <si>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</si>
  <si>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</si>
  <si>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</si>
  <si>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</si>
  <si>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</si>
  <si>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</si>
  <si>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</si>
  <si>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</si>
  <si>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</si>
  <si>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</si>
  <si>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</si>
  <si>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</si>
  <si>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</si>
  <si>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</si>
  <si>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</si>
  <si>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</si>
  <si>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</si>
  <si>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</si>
  <si>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</si>
  <si>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</si>
  <si>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</si>
  <si>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</si>
  <si>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</si>
  <si>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</si>
  <si>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</si>
  <si>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</si>
  <si>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</si>
  <si>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</si>
  <si>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</si>
  <si>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</si>
  <si>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</si>
  <si>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</si>
  <si>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</si>
  <si>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</si>
  <si>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</si>
  <si>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</si>
  <si>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</si>
  <si>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</si>
  <si>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</si>
  <si>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</si>
  <si>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</si>
  <si>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</si>
  <si>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</si>
  <si>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</si>
  <si>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</si>
  <si>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</si>
  <si>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</si>
  <si>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</si>
  <si>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</si>
  <si>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</si>
  <si>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</si>
  <si>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</si>
  <si>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</si>
  <si>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</si>
  <si>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</si>
  <si>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</si>
  <si>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</si>
  <si>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</si>
  <si>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</si>
  <si>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</si>
  <si>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</si>
  <si>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</si>
  <si>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</si>
  <si>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</si>
  <si>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</si>
  <si>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</si>
  <si>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</si>
  <si>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</si>
  <si>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</si>
  <si>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</si>
  <si>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</si>
  <si>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</si>
  <si>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</si>
  <si>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</si>
  <si>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</si>
  <si>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</si>
  <si>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</si>
  <si>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</si>
  <si>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</si>
  <si>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</si>
  <si>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</si>
  <si>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</si>
  <si>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</si>
  <si>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</si>
  <si>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</si>
  <si>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</si>
  <si>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</si>
  <si>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</si>
  <si>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</si>
  <si>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</si>
  <si>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</si>
  <si>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</si>
  <si>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</si>
  <si>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</si>
  <si>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</si>
  <si>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</si>
  <si>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</si>
  <si>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</si>
  <si>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</si>
  <si>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</si>
  <si>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</si>
  <si>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</si>
  <si>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</si>
  <si>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</si>
  <si>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</si>
  <si>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</si>
  <si>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</si>
  <si>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</si>
  <si>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</si>
  <si>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</si>
  <si>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</si>
  <si>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</si>
  <si>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</si>
  <si>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</si>
  <si>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</si>
  <si>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</si>
  <si>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</si>
  <si>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</si>
  <si>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</si>
  <si>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</si>
  <si>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</si>
  <si>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</si>
  <si>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</si>
  <si>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</si>
  <si>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</si>
  <si>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</si>
  <si>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</si>
  <si>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</si>
  <si>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</si>
  <si>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</si>
  <si>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</si>
  <si>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</si>
  <si>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</si>
  <si>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</si>
  <si>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</si>
  <si>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</si>
  <si>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</si>
  <si>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</si>
  <si>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</si>
  <si>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</si>
  <si>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</si>
  <si>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</si>
  <si>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</si>
  <si>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</si>
  <si>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</si>
  <si>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</si>
  <si>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</si>
  <si>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</si>
  <si>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</si>
  <si>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</si>
  <si>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</si>
  <si>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</si>
  <si>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</si>
  <si>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</si>
  <si>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</si>
  <si>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</si>
  <si>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</si>
  <si>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</si>
  <si>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</si>
  <si>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</si>
  <si>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</si>
  <si>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</si>
  <si>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</si>
  <si>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</si>
  <si>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</si>
  <si>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</si>
  <si>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</si>
  <si>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</si>
  <si>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</si>
  <si>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</si>
  <si>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</si>
  <si>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</si>
  <si>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</si>
  <si>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</si>
  <si>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</si>
  <si>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</si>
  <si>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</si>
  <si>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</si>
  <si>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</si>
  <si>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</si>
  <si>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</si>
  <si>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</si>
  <si>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</si>
  <si>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</si>
  <si>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</si>
  <si>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</si>
  <si>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</si>
  <si>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</si>
  <si>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</si>
  <si>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</si>
  <si>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</si>
  <si>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</si>
  <si>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</si>
  <si>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</si>
  <si>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</si>
  <si>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</si>
  <si>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</si>
  <si>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</si>
  <si>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</si>
  <si>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</si>
  <si>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</si>
  <si>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</si>
  <si>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</si>
  <si>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</si>
  <si>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</si>
  <si>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</si>
  <si>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</si>
  <si>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</si>
  <si>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</si>
  <si>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</si>
  <si>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</si>
  <si>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</si>
  <si>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</si>
  <si>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</si>
  <si>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</si>
  <si>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</si>
  <si>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</si>
  <si>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</si>
  <si>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</si>
  <si>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</si>
  <si>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</si>
  <si>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</si>
  <si>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</si>
  <si>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</si>
  <si>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</si>
  <si>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</si>
  <si>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</si>
  <si>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</si>
  <si>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</si>
  <si>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</si>
  <si>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</si>
  <si>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</si>
  <si>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</si>
  <si>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</si>
  <si>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</si>
  <si>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</si>
  <si>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</si>
  <si>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</si>
  <si>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</si>
  <si>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</si>
  <si>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</si>
  <si>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</si>
  <si>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</si>
  <si>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</si>
  <si>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</si>
  <si>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</si>
  <si>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</si>
  <si>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</si>
  <si>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</si>
  <si>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</si>
  <si>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</si>
  <si>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</si>
  <si>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</si>
  <si>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</si>
  <si>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</si>
  <si>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</si>
  <si>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</si>
  <si>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</si>
  <si>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</si>
  <si>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</si>
  <si>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</si>
  <si>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</si>
  <si>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</si>
  <si>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</si>
  <si>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</si>
  <si>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</si>
  <si>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</si>
  <si>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</si>
  <si>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</si>
  <si>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</si>
  <si>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</si>
  <si>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</si>
  <si>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</si>
  <si>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</si>
  <si>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</si>
  <si>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</si>
  <si>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</si>
  <si>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</si>
  <si>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</si>
  <si>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</si>
  <si>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</si>
  <si>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</si>
  <si>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</si>
  <si>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</si>
  <si>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</si>
  <si>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</si>
  <si>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</si>
  <si>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</si>
  <si>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</si>
  <si>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</si>
  <si>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</si>
  <si>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</si>
  <si>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</si>
  <si>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</si>
  <si>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</si>
  <si>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</si>
  <si>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</si>
  <si>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</si>
  <si>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</si>
  <si>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</si>
  <si>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</si>
  <si>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</si>
  <si>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</si>
  <si>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</si>
  <si>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</si>
  <si>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</si>
  <si>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</si>
  <si>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</si>
  <si>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</si>
  <si>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</si>
  <si>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</si>
  <si>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</si>
  <si>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</si>
  <si>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</si>
  <si>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</si>
  <si>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</si>
  <si>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</si>
  <si>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</si>
  <si>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</si>
  <si>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</si>
  <si>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</si>
  <si>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</si>
  <si>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</si>
  <si>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</si>
  <si>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</si>
  <si>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</si>
  <si>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</si>
  <si>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</si>
  <si>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</si>
  <si>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</si>
  <si>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</si>
  <si>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</si>
  <si>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</si>
  <si>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</si>
  <si>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</si>
  <si>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</si>
  <si>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</si>
  <si>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</si>
  <si>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</si>
  <si>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</si>
  <si>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</si>
  <si>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</si>
  <si>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</si>
  <si>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</si>
  <si>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</si>
  <si>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</si>
  <si>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</si>
  <si>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</si>
  <si>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</si>
  <si>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</si>
  <si>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</si>
  <si>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</si>
  <si>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</si>
  <si>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</si>
  <si>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</si>
  <si>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</si>
  <si>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</si>
  <si>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</si>
  <si>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</si>
  <si>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</si>
  <si>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</si>
  <si>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</si>
  <si>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</si>
  <si>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</si>
  <si>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</si>
  <si>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</si>
  <si>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</si>
  <si>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</si>
  <si>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</si>
  <si>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</si>
  <si>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</si>
  <si>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</si>
  <si>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</si>
  <si>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</si>
  <si>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</si>
  <si>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</si>
  <si>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</si>
  <si>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</si>
  <si>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</si>
  <si>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</si>
  <si>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</si>
  <si>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</si>
  <si>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</si>
  <si>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</si>
  <si>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</si>
  <si>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</si>
  <si>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</si>
  <si>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</si>
  <si>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</si>
  <si>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</si>
  <si>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</si>
  <si>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</si>
  <si>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</si>
  <si>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</si>
  <si>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</si>
  <si>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</si>
  <si>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</si>
  <si>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</si>
  <si>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</si>
  <si>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</si>
  <si>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</si>
  <si>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</si>
  <si>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</si>
  <si>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</si>
  <si>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</si>
  <si>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</si>
  <si>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</si>
  <si>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</si>
  <si>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</si>
  <si>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</si>
  <si>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</si>
  <si>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</si>
  <si>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</si>
  <si>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</si>
  <si>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</si>
  <si>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</si>
  <si>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</si>
  <si>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</si>
  <si>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</si>
  <si>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</si>
  <si>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</si>
  <si>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</si>
  <si>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</si>
  <si>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</si>
  <si>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</si>
  <si>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</si>
  <si>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</si>
  <si>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</si>
  <si>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</si>
  <si>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</si>
  <si>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</si>
  <si>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</si>
  <si>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</si>
  <si>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</si>
  <si>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</si>
  <si>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</si>
  <si>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</si>
  <si>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</si>
  <si>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</si>
  <si>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</si>
  <si>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</si>
  <si>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</si>
  <si>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</si>
  <si>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</si>
  <si>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</si>
  <si>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</si>
  <si>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</si>
  <si>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</si>
  <si>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</si>
  <si>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</si>
  <si>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</si>
  <si>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</si>
  <si>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</si>
  <si>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</si>
  <si>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</si>
  <si>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</si>
  <si>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</si>
  <si>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</si>
  <si>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</si>
  <si>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</si>
  <si>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</si>
  <si>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</si>
  <si>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</si>
  <si>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</si>
  <si>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</si>
  <si>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</si>
  <si>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</si>
  <si>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</si>
  <si>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</si>
  <si>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</si>
  <si>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</si>
  <si>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</si>
  <si>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</si>
  <si>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</si>
  <si>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</si>
  <si>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</si>
  <si>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</si>
  <si>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</si>
  <si>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</si>
  <si>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</si>
  <si>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</si>
  <si>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</si>
  <si>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</si>
  <si>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</si>
  <si>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</si>
  <si>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</si>
  <si>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</si>
  <si>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</si>
  <si>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</si>
  <si>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</si>
  <si>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</si>
  <si>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</si>
  <si>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</si>
  <si>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</si>
  <si>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</si>
  <si>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</si>
  <si>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</si>
  <si>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</si>
  <si>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</si>
  <si>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</si>
  <si>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</si>
  <si>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</si>
  <si>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</si>
  <si>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</si>
  <si>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</si>
  <si>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</si>
  <si>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</si>
  <si>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</si>
  <si>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</si>
  <si>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</si>
  <si>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</si>
  <si>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</si>
  <si>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</si>
  <si>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</si>
  <si>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</si>
  <si>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</si>
  <si>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</si>
  <si>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</si>
  <si>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</si>
  <si>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</si>
  <si>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</si>
  <si>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</si>
  <si>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</si>
  <si>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</si>
  <si>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</si>
  <si>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</si>
  <si>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</si>
  <si>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</si>
  <si>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</si>
  <si>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</si>
  <si>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</si>
  <si>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</si>
  <si>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</si>
  <si>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</si>
  <si>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</si>
  <si>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</si>
  <si>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</si>
  <si>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</si>
  <si>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</si>
  <si>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</si>
  <si>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</si>
  <si>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</si>
  <si>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</si>
  <si>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</si>
  <si>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</si>
  <si>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</si>
  <si>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</si>
  <si>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</si>
  <si>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</si>
  <si>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</si>
  <si>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</si>
  <si>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</si>
  <si>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</si>
  <si>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</si>
  <si>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</si>
  <si>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</si>
  <si>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</si>
  <si>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</si>
  <si>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</si>
  <si>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</si>
  <si>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</si>
  <si>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</si>
  <si>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</si>
  <si>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</si>
  <si>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</si>
  <si>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</si>
  <si>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</si>
  <si>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</si>
  <si>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</si>
  <si>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</si>
  <si>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</si>
  <si>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</si>
  <si>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</si>
  <si>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</si>
  <si>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</si>
  <si>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</si>
  <si>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</si>
  <si>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</si>
  <si>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</si>
  <si>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</si>
  <si>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</si>
  <si>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</si>
  <si>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</si>
  <si>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</si>
  <si>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</si>
  <si>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</si>
  <si>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</si>
  <si>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</si>
  <si>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</si>
  <si>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</si>
  <si>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</si>
  <si>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</si>
  <si>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</si>
  <si>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</si>
  <si>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</si>
  <si>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</si>
  <si>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</si>
  <si>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</si>
  <si>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</si>
  <si>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</si>
  <si>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</si>
  <si>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</si>
  <si>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</si>
  <si>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</si>
  <si>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</si>
  <si>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</si>
  <si>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</si>
  <si>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</si>
  <si>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</si>
  <si>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</si>
  <si>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</si>
  <si>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</si>
  <si>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</si>
  <si>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</si>
  <si>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</si>
  <si>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</si>
  <si>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</si>
  <si>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</si>
  <si>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</si>
  <si>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</si>
  <si>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</si>
  <si>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</si>
  <si>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</si>
  <si>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</si>
  <si>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</si>
  <si>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</si>
  <si>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</si>
  <si>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</si>
  <si>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</si>
  <si>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</si>
  <si>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</si>
  <si>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</si>
  <si>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</si>
  <si>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</si>
  <si>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</si>
  <si>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</si>
  <si>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</si>
  <si>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</si>
  <si>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</si>
  <si>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</si>
  <si>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</si>
  <si>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</si>
  <si>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</si>
  <si>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</si>
  <si>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</si>
  <si>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</si>
  <si>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</si>
  <si>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</si>
  <si>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</si>
  <si>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</si>
  <si>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</si>
  <si>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</si>
  <si>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</si>
  <si>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</si>
  <si>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</si>
  <si>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</si>
  <si>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</si>
  <si>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</si>
  <si>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</si>
  <si>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</si>
  <si>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</si>
  <si>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</si>
  <si>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</si>
  <si>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</si>
  <si>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</si>
  <si>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</si>
  <si>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</si>
  <si>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</si>
  <si>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</si>
  <si>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</si>
  <si>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</si>
  <si>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</si>
  <si>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</si>
  <si>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</si>
  <si>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</si>
  <si>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</si>
  <si>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</si>
  <si>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</si>
  <si>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</si>
  <si>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</si>
  <si>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</si>
  <si>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</si>
  <si>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</si>
  <si>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</si>
  <si>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</si>
  <si>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</si>
  <si>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</si>
  <si>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</si>
  <si>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</si>
  <si>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</si>
  <si>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</si>
  <si>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</si>
  <si>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</si>
  <si>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</si>
  <si>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</si>
  <si>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</si>
  <si>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</si>
  <si>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</si>
  <si>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</si>
  <si>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</si>
  <si>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</si>
  <si>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</si>
  <si>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</si>
  <si>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</si>
  <si>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</si>
  <si>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</si>
  <si>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</si>
  <si>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</si>
  <si>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</si>
  <si>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</si>
  <si>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</si>
  <si>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</si>
  <si>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</si>
  <si>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</si>
  <si>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</si>
  <si>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</si>
  <si>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</si>
  <si>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</si>
  <si>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</si>
  <si>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</si>
  <si>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</si>
  <si>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</si>
  <si>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</si>
  <si>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</si>
  <si>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</si>
  <si>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</si>
  <si>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</si>
  <si>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</si>
  <si>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</si>
  <si>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</si>
  <si>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</si>
  <si>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</si>
  <si>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</si>
  <si>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</si>
  <si>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</si>
  <si>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</si>
  <si>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</si>
  <si>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</si>
  <si>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</si>
  <si>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</si>
  <si>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</si>
  <si>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</si>
  <si>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</si>
  <si>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</si>
  <si>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</si>
  <si>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</si>
  <si>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</si>
  <si>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</si>
  <si>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</si>
  <si>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</si>
  <si>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</si>
  <si>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</si>
  <si>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</si>
  <si>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</si>
  <si>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</si>
  <si>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</si>
  <si>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</si>
  <si>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</si>
  <si>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</si>
  <si>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</si>
  <si>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</si>
  <si>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</si>
  <si>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</si>
  <si>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</si>
  <si>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</si>
  <si>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</si>
  <si>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</si>
  <si>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</si>
  <si>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</si>
  <si>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</si>
  <si>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</si>
  <si>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</si>
  <si>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</si>
  <si>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</si>
  <si>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</si>
  <si>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</si>
  <si>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</si>
  <si>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</si>
  <si>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</si>
  <si>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</si>
  <si>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</si>
  <si>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</si>
  <si>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</si>
  <si>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</si>
  <si>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</si>
  <si>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</si>
  <si>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</si>
  <si>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</si>
  <si>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</si>
  <si>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</si>
  <si>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</si>
  <si>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</si>
  <si>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</si>
  <si>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</si>
  <si>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</si>
  <si>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</si>
  <si>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</si>
  <si>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</si>
  <si>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</si>
  <si>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</si>
  <si>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</si>
  <si>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</si>
  <si>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</si>
  <si>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</si>
  <si>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</si>
  <si>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</si>
  <si>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</si>
  <si>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</si>
  <si>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</si>
  <si>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</si>
  <si>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</si>
  <si>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</si>
  <si>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</si>
  <si>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</si>
  <si>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</si>
  <si>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</si>
  <si>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</si>
  <si>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</si>
  <si>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</si>
  <si>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</si>
  <si>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</si>
  <si>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</si>
  <si>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</si>
  <si>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</si>
  <si>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</si>
  <si>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</si>
  <si>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</si>
  <si>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</si>
  <si>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</si>
  <si>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</si>
  <si>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</si>
  <si>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</si>
  <si>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</si>
  <si>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</si>
  <si>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</si>
  <si>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</si>
  <si>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</si>
  <si>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</si>
  <si>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</si>
  <si>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</si>
  <si>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</si>
  <si>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</si>
  <si>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</si>
  <si>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</si>
  <si>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</si>
  <si>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</si>
  <si>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</si>
  <si>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</si>
  <si>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</si>
  <si>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</si>
  <si>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</si>
  <si>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</si>
  <si>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</si>
  <si>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</si>
  <si>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</si>
  <si>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</si>
  <si>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</si>
  <si>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</si>
  <si>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</si>
  <si>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</si>
  <si>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</si>
  <si>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</si>
  <si>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</si>
  <si>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</si>
  <si>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</si>
  <si>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</si>
  <si>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</si>
  <si>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</si>
  <si>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</si>
  <si>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</si>
  <si>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</si>
  <si>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</si>
  <si>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</si>
  <si>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</si>
  <si>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</si>
  <si>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</si>
  <si>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</si>
  <si>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</si>
  <si>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</si>
  <si>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</si>
  <si>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</si>
  <si>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</si>
  <si>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</si>
  <si>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</si>
  <si>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</si>
  <si>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</si>
  <si>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</si>
  <si>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</si>
  <si>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</si>
  <si>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</si>
  <si>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</si>
  <si>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</si>
  <si>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</si>
  <si>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</si>
  <si>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</si>
  <si>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</si>
  <si>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</si>
  <si>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</si>
  <si>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</si>
  <si>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</si>
  <si>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</si>
  <si>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</si>
  <si>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</si>
  <si>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</si>
  <si>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</si>
  <si>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</si>
  <si>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</si>
  <si>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</si>
  <si>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</si>
  <si>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</si>
  <si>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</si>
  <si>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</si>
  <si>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</si>
  <si>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</si>
  <si>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</si>
  <si>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</si>
  <si>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</si>
  <si>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</si>
  <si>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</si>
  <si>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</si>
  <si>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</si>
  <si>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</si>
  <si>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</si>
  <si>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</si>
  <si>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</si>
  <si>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</si>
  <si>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</si>
  <si>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</si>
  <si>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</si>
  <si>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</si>
  <si>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</si>
  <si>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</si>
  <si>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</si>
  <si>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</si>
  <si>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</si>
  <si>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</si>
  <si>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</si>
  <si>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</si>
  <si>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</si>
  <si>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</si>
  <si>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</si>
  <si>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</si>
  <si>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</si>
  <si>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</si>
  <si>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</si>
  <si>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</si>
  <si>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</si>
  <si>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</si>
  <si>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</si>
  <si>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</si>
  <si>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</si>
  <si>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</si>
  <si>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</si>
  <si>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</si>
  <si>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</si>
  <si>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</si>
  <si>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</si>
  <si>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</si>
  <si>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</si>
  <si>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</si>
  <si>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</si>
  <si>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</si>
  <si>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</si>
  <si>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</si>
  <si>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</si>
  <si>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</si>
  <si>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</si>
  <si>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</si>
  <si>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</si>
  <si>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</si>
  <si>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</si>
  <si>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</si>
  <si>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</si>
  <si>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</si>
  <si>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</si>
  <si>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</si>
  <si>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</si>
  <si>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</si>
  <si>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</si>
  <si>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</si>
  <si>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</si>
  <si>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</si>
  <si>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</si>
  <si>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</si>
  <si>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</si>
  <si>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</si>
  <si>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</si>
  <si>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</si>
  <si>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</si>
  <si>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</si>
  <si>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</si>
  <si>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</si>
  <si>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</si>
  <si>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</si>
  <si>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</si>
  <si>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</si>
  <si>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</si>
  <si>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</si>
  <si>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</si>
  <si>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</si>
  <si>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</si>
  <si>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</si>
  <si>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</si>
  <si>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</si>
  <si>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</si>
  <si>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</si>
  <si>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</si>
  <si>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</si>
  <si>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</si>
  <si>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</si>
  <si>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</si>
  <si>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</si>
  <si>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</si>
  <si>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</si>
  <si>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</si>
  <si>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</si>
  <si>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</si>
  <si>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</si>
  <si>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</si>
  <si>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</si>
  <si>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</si>
  <si>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</si>
  <si>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</si>
  <si>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</si>
  <si>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</si>
  <si>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</si>
  <si>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</si>
  <si>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</si>
  <si>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</si>
  <si>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</si>
  <si>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</si>
  <si>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</si>
  <si>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</si>
  <si>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</si>
  <si>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</si>
  <si>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</si>
  <si>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</si>
  <si>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</si>
  <si>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</si>
  <si>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</si>
  <si>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</si>
  <si>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</si>
  <si>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</si>
  <si>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</si>
  <si>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</si>
  <si>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</si>
  <si>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</si>
  <si>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</si>
  <si>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</si>
  <si>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</si>
  <si>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</si>
  <si>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</si>
  <si>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</si>
  <si>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</si>
  <si>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</si>
  <si>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</si>
  <si>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</si>
  <si>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</si>
  <si>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</si>
  <si>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</si>
  <si>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</si>
  <si>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</si>
  <si>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</si>
  <si>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</si>
  <si>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</si>
  <si>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</si>
  <si>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</si>
  <si>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</si>
  <si>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</si>
  <si>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</si>
  <si>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</si>
  <si>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</si>
  <si>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</si>
  <si>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</si>
  <si>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</si>
  <si>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</si>
  <si>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</si>
  <si>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</si>
  <si>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</si>
  <si>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</si>
  <si>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</si>
  <si>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</si>
  <si>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</si>
  <si>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</si>
  <si>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</si>
  <si>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</si>
  <si>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</si>
  <si>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</si>
  <si>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</si>
  <si>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</si>
  <si>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</si>
  <si>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</si>
  <si>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</si>
  <si>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</si>
  <si>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</si>
  <si>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</si>
  <si>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</si>
  <si>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</si>
  <si>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</si>
  <si>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</si>
  <si>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</si>
  <si>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</si>
  <si>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</si>
  <si>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</si>
  <si>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</si>
  <si>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</si>
  <si>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</si>
  <si>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</si>
  <si>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</si>
  <si>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</si>
  <si>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</si>
  <si>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</si>
  <si>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</si>
  <si>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</si>
  <si>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</si>
  <si>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</si>
  <si>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</si>
  <si>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</si>
  <si>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</si>
  <si>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</si>
  <si>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</si>
  <si>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</si>
  <si>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</si>
  <si>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</si>
  <si>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</si>
  <si>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</si>
  <si>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</si>
  <si>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</si>
  <si>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</si>
  <si>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</si>
  <si>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</si>
  <si>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</si>
  <si>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</si>
  <si>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</si>
  <si>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</si>
  <si>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</si>
  <si>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</si>
  <si>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</si>
  <si>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</si>
  <si>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</si>
  <si>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</si>
  <si>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</si>
  <si>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</si>
  <si>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</si>
  <si>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</si>
  <si>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</si>
  <si>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</si>
  <si>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</si>
  <si>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</si>
  <si>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</si>
  <si>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</si>
  <si>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</si>
  <si>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</si>
  <si>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</si>
  <si>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</si>
  <si>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</si>
  <si>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</si>
  <si>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</si>
  <si>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</si>
  <si>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</si>
  <si>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</si>
  <si>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</si>
  <si>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</si>
  <si>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</si>
  <si>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</si>
  <si>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</si>
  <si>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</si>
  <si>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</si>
  <si>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</si>
  <si>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</si>
  <si>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</si>
  <si>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</si>
  <si>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</si>
  <si>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</si>
  <si>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</si>
  <si>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</si>
  <si>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</si>
  <si>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</si>
  <si>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</si>
  <si>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</si>
  <si>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</si>
  <si>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</si>
  <si>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</si>
  <si>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</si>
  <si>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</si>
  <si>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</si>
  <si>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</si>
  <si>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</si>
  <si>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</si>
  <si>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</si>
  <si>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</si>
  <si>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</si>
  <si>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</si>
  <si>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</si>
  <si>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</si>
  <si>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</si>
  <si>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</si>
  <si>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</si>
  <si>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</si>
  <si>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</si>
  <si>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</si>
  <si>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</si>
  <si>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</si>
  <si>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</si>
  <si>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</si>
  <si>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</si>
  <si>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</si>
  <si>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</si>
  <si>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</si>
  <si>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</si>
  <si>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</si>
  <si>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</si>
  <si>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</si>
  <si>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</si>
  <si>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</si>
  <si>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</si>
  <si>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</si>
  <si>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</si>
  <si>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</si>
  <si>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</si>
  <si>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</si>
  <si>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</si>
  <si>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</si>
  <si>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</si>
  <si>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</si>
  <si>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</si>
  <si>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</si>
  <si>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</si>
  <si>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</si>
  <si>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</si>
  <si>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</si>
  <si>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</si>
  <si>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</si>
  <si>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</si>
  <si>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</si>
  <si>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</si>
  <si>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</si>
  <si>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</si>
  <si>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</si>
  <si>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</si>
  <si>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</si>
  <si>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</si>
  <si>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</si>
  <si>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</si>
  <si>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</si>
  <si>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</si>
  <si>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</si>
  <si>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</si>
  <si>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</si>
  <si>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</si>
  <si>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</si>
  <si>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</si>
  <si>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</si>
  <si>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</si>
  <si>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</si>
  <si>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</si>
  <si>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</si>
  <si>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</si>
  <si>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</si>
  <si>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</si>
  <si>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</si>
  <si>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</si>
  <si>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</si>
  <si>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</si>
  <si>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</si>
  <si>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</si>
  <si>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</si>
  <si>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</si>
  <si>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</si>
  <si>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</si>
  <si>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</si>
  <si>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</si>
  <si>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</si>
  <si>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</si>
  <si>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</si>
  <si>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</si>
  <si>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</si>
  <si>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</si>
  <si>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</si>
  <si>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</si>
  <si>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</si>
  <si>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</si>
  <si>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</si>
  <si>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</si>
  <si>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</si>
  <si>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</si>
  <si>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</si>
  <si>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</si>
  <si>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</si>
  <si>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</si>
  <si>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</si>
  <si>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</si>
  <si>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</si>
  <si>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</si>
  <si>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</si>
  <si>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</si>
  <si>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</si>
  <si>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</si>
  <si>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</si>
  <si>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</si>
  <si>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</si>
  <si>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</si>
  <si>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</si>
  <si>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</si>
  <si>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</si>
  <si>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</si>
  <si>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</si>
  <si>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</si>
  <si>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</si>
  <si>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</si>
  <si>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</si>
  <si>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</si>
  <si>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</si>
  <si>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</si>
  <si>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</si>
  <si>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</si>
  <si>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</si>
  <si>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</si>
  <si>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</si>
  <si>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</si>
  <si>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</si>
  <si>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</si>
  <si>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</si>
  <si>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</si>
  <si>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</si>
  <si>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</si>
  <si>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</si>
  <si>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</si>
  <si>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</si>
  <si>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</si>
  <si>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</si>
  <si>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</si>
  <si>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</si>
  <si>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</si>
  <si>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</si>
  <si>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</si>
  <si>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</si>
  <si>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</si>
  <si>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</si>
  <si>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</si>
  <si>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</si>
  <si>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</si>
  <si>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</si>
  <si>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</si>
  <si>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</si>
  <si>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</si>
  <si>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</si>
  <si>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</si>
  <si>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</si>
  <si>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</si>
  <si>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</si>
  <si>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</si>
  <si>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</si>
  <si>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</si>
  <si>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</si>
  <si>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</si>
  <si>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</si>
  <si>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</si>
  <si>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</si>
  <si>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</si>
  <si>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</si>
  <si>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</si>
  <si>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</si>
  <si>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</si>
  <si>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</si>
  <si>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</si>
  <si>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</si>
  <si>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</si>
  <si>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</si>
  <si>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</si>
  <si>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</si>
  <si>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</si>
  <si>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</si>
  <si>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</si>
  <si>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</si>
  <si>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</si>
  <si>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</si>
  <si>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</si>
  <si>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</si>
  <si>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</si>
  <si>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</si>
  <si>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</si>
  <si>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</si>
  <si>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</si>
  <si>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</si>
  <si>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</si>
  <si>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</si>
  <si>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</si>
  <si>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</si>
  <si>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</si>
  <si>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</si>
  <si>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</si>
  <si>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</si>
  <si>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</si>
  <si>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</si>
  <si>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</si>
  <si>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</si>
  <si>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</si>
  <si>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</si>
  <si>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</si>
  <si>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</si>
  <si>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</si>
  <si>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</si>
  <si>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</si>
  <si>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</si>
  <si>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</si>
  <si>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</si>
  <si>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</si>
  <si>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</si>
  <si>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</si>
  <si>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</si>
  <si>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</si>
  <si>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</si>
  <si>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</si>
  <si>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</si>
  <si>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</si>
  <si>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</si>
  <si>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</si>
  <si>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</si>
  <si>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</si>
  <si>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</si>
  <si>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</si>
  <si>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</si>
  <si>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</si>
  <si>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</si>
  <si>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</si>
  <si>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</si>
  <si>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</si>
  <si>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</si>
  <si>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</si>
  <si>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</si>
  <si>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</si>
  <si>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</si>
  <si>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</si>
  <si>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</si>
  <si>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</si>
  <si>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</si>
  <si>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</si>
  <si>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</si>
  <si>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</si>
  <si>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</si>
  <si>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</si>
  <si>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</si>
  <si>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</si>
  <si>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</si>
  <si>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</si>
  <si>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</si>
  <si>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</si>
  <si>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</si>
  <si>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</si>
  <si>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</si>
  <si>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</si>
  <si>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</si>
  <si>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</si>
  <si>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</si>
  <si>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</si>
  <si>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</si>
  <si>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</si>
  <si>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</si>
  <si>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</si>
  <si>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</si>
  <si>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</si>
  <si>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</si>
  <si>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</si>
  <si>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</si>
  <si>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</si>
  <si>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</si>
  <si>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</si>
  <si>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</si>
  <si>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</si>
  <si>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</si>
  <si>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</si>
  <si>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</si>
  <si>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</si>
  <si>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</si>
  <si>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</si>
  <si>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</si>
  <si>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</si>
  <si>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</si>
  <si>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</si>
  <si>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</si>
  <si>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</si>
  <si>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</si>
  <si>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</si>
  <si>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</si>
  <si>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</si>
  <si>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</si>
  <si>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</si>
  <si>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</si>
  <si>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</si>
  <si>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</si>
  <si>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</si>
  <si>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</si>
  <si>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</si>
  <si>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</si>
  <si>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</si>
  <si>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</si>
  <si>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</si>
  <si>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</si>
  <si>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</si>
  <si>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</si>
  <si>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</si>
  <si>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</si>
  <si>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</si>
  <si>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</si>
  <si>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</si>
  <si>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</si>
  <si>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</si>
  <si>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</si>
  <si>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</si>
  <si>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</si>
  <si>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</si>
  <si>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</si>
  <si>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</si>
  <si>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</si>
  <si>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</si>
  <si>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</si>
  <si>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</si>
  <si>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</si>
  <si>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</si>
  <si>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</si>
  <si>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</si>
  <si>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</si>
  <si>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</si>
  <si>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</si>
  <si>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</si>
  <si>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</si>
  <si>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</si>
  <si>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</si>
  <si>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</si>
  <si>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</si>
  <si>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</si>
  <si>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</si>
  <si>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</si>
  <si>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</si>
  <si>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</si>
  <si>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</si>
  <si>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</si>
  <si>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</si>
  <si>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</si>
  <si>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</si>
  <si>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</si>
  <si>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</si>
  <si>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</si>
  <si>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</si>
  <si>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</si>
  <si>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</si>
  <si>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</si>
  <si>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</si>
  <si>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</si>
  <si>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</si>
  <si>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</si>
  <si>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</si>
  <si>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</si>
  <si>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</si>
  <si>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</si>
  <si>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</si>
  <si>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</si>
  <si>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</si>
  <si>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</si>
  <si>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</si>
  <si>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</si>
  <si>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</si>
  <si>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</si>
  <si>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</si>
  <si>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</si>
  <si>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</si>
  <si>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</si>
  <si>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</si>
  <si>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</si>
  <si>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</si>
  <si>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</si>
  <si>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</si>
  <si>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</si>
  <si>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</si>
  <si>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</si>
  <si>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</si>
  <si>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</si>
  <si>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</si>
  <si>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</si>
  <si>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</si>
  <si>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</si>
  <si>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</si>
  <si>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</si>
  <si>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</si>
  <si>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</si>
  <si>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</si>
  <si>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</si>
  <si>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</si>
  <si>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</si>
  <si>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</si>
  <si>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</si>
  <si>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</si>
  <si>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</si>
  <si>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</si>
  <si>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</si>
  <si>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</si>
  <si>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</si>
  <si>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</si>
  <si>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</si>
  <si>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</si>
  <si>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</si>
  <si>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</si>
  <si>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</si>
  <si>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</si>
  <si>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</si>
  <si>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</si>
  <si>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</si>
  <si>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</si>
  <si>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</si>
  <si>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</si>
  <si>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</si>
  <si>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</si>
  <si>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</si>
  <si>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</si>
  <si>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</si>
  <si>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</si>
  <si>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</si>
  <si>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</si>
  <si>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</si>
  <si>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</si>
  <si>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</si>
  <si>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</si>
  <si>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</si>
  <si>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</si>
  <si>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</si>
  <si>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</si>
  <si>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</si>
  <si>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</si>
  <si>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</si>
  <si>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</si>
  <si>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</si>
  <si>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</si>
  <si>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</si>
  <si>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</si>
  <si>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</si>
  <si>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</si>
  <si>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</si>
  <si>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</si>
  <si>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</si>
  <si>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</si>
  <si>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</si>
  <si>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</si>
  <si>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</si>
  <si>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</si>
  <si>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</si>
  <si>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</si>
  <si>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</si>
  <si>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</si>
  <si>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</si>
  <si>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</si>
  <si>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</si>
  <si>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</si>
  <si>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</si>
  <si>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</si>
  <si>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</si>
  <si>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</si>
  <si>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</si>
  <si>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</si>
  <si>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</si>
  <si>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</si>
  <si>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</si>
  <si>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</si>
  <si>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</si>
  <si>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</si>
  <si>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</si>
  <si>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</si>
  <si>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</si>
  <si>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</si>
  <si>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</si>
  <si>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</si>
  <si>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</si>
  <si>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</si>
  <si>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</si>
  <si>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</si>
  <si>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</si>
  <si>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</si>
  <si>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</si>
  <si>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</si>
  <si>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</si>
  <si>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</si>
  <si>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</si>
  <si>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</si>
  <si>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</si>
  <si>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</si>
  <si>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</si>
  <si>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</si>
  <si>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</si>
  <si>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</si>
  <si>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</si>
  <si>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</si>
  <si>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</si>
  <si>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</si>
  <si>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</si>
  <si>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</si>
  <si>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</si>
  <si>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</si>
  <si>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</si>
  <si>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</si>
  <si>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</si>
  <si>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</si>
  <si>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</si>
  <si>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</si>
  <si>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</si>
  <si>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</si>
  <si>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</si>
  <si>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</si>
  <si>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</si>
  <si>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</si>
  <si>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</si>
  <si>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</si>
  <si>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</si>
  <si>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</si>
  <si>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</si>
  <si>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</si>
  <si>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</si>
  <si>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</si>
  <si>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</si>
  <si>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</si>
  <si>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</si>
  <si>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</si>
  <si>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</si>
  <si>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</si>
  <si>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</si>
  <si>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</si>
  <si>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</si>
  <si>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</si>
  <si>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</si>
  <si>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</si>
  <si>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</si>
  <si>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</si>
  <si>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</si>
  <si>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</si>
  <si>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</si>
  <si>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</si>
  <si>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</si>
  <si>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</si>
  <si>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</si>
  <si>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</si>
  <si>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</si>
  <si>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</si>
  <si>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</si>
  <si>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</si>
  <si>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</si>
  <si>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</si>
  <si>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</si>
  <si>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</si>
  <si>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</si>
  <si>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</si>
  <si>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</si>
  <si>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</si>
  <si>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</si>
  <si>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</si>
  <si>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</si>
  <si>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</si>
  <si>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</si>
  <si>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</si>
  <si>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</si>
  <si>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</si>
  <si>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</si>
  <si>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</si>
  <si>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</si>
  <si>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</si>
  <si>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</si>
  <si>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</si>
  <si>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</si>
  <si>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</si>
  <si>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</si>
  <si>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</si>
  <si>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</si>
  <si>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</si>
  <si>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</si>
  <si>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</si>
  <si>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</si>
  <si>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</si>
  <si>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</si>
  <si>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</si>
  <si>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</si>
  <si>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</si>
  <si>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</si>
  <si>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</si>
  <si>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</si>
  <si>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</si>
  <si>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</si>
  <si>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</si>
  <si>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</si>
  <si>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</si>
  <si>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</si>
  <si>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</si>
  <si>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</si>
  <si>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</si>
  <si>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</si>
  <si>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</si>
  <si>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</si>
  <si>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</si>
  <si>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</si>
  <si>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</si>
  <si>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</si>
  <si>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</si>
  <si>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</si>
  <si>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</si>
  <si>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</si>
  <si>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</si>
  <si>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</si>
  <si>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</si>
  <si>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</si>
  <si>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</si>
  <si>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</si>
  <si>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</si>
  <si>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</si>
  <si>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</si>
  <si>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</si>
  <si>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</si>
  <si>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</si>
  <si>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</si>
  <si>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</si>
  <si>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</si>
  <si>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</si>
  <si>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</si>
  <si>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</si>
  <si>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</si>
  <si>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</si>
  <si>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</si>
  <si>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</si>
  <si>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</si>
  <si>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</si>
  <si>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</si>
  <si>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</si>
  <si>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</si>
  <si>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</si>
  <si>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</si>
  <si>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</si>
  <si>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</si>
  <si>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</si>
  <si>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</si>
  <si>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</si>
  <si>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</si>
  <si>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</si>
  <si>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</si>
  <si>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</si>
  <si>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</si>
  <si>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</si>
  <si>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</si>
  <si>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</si>
  <si>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</si>
  <si>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</si>
  <si>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</si>
  <si>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</si>
  <si>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</si>
  <si>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</si>
  <si>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</si>
  <si>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</si>
  <si>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</si>
  <si>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</si>
  <si>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</si>
  <si>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</si>
  <si>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</si>
  <si>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</si>
  <si>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</si>
  <si>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</si>
  <si>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</si>
  <si>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</si>
  <si>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</si>
  <si>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</si>
  <si>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</si>
  <si>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</si>
  <si>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</si>
  <si>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</si>
  <si>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</si>
  <si>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</si>
  <si>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</si>
  <si>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</si>
  <si>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</si>
  <si>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</si>
  <si>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</si>
  <si>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</si>
  <si>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</si>
  <si>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</si>
  <si>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</si>
  <si>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</si>
  <si>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</si>
  <si>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</si>
  <si>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</si>
  <si>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</si>
  <si>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</si>
  <si>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</si>
  <si>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</si>
  <si>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</si>
  <si>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</si>
  <si>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</si>
  <si>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</si>
  <si>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</si>
  <si>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</si>
  <si>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</si>
  <si>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</si>
  <si>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</si>
  <si>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</si>
  <si>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</si>
  <si>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</si>
  <si>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</si>
  <si>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</si>
  <si>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</si>
  <si>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</si>
  <si>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</si>
  <si>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</si>
  <si>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</si>
  <si>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</si>
  <si>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</si>
  <si>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</si>
  <si>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</si>
  <si>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</si>
  <si>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</si>
  <si>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</si>
  <si>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</si>
  <si>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</si>
  <si>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</si>
  <si>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</si>
  <si>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</si>
  <si>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</si>
  <si>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</si>
  <si>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</si>
  <si>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</si>
  <si>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</si>
  <si>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</si>
  <si>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</si>
  <si>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</si>
  <si>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</si>
  <si>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</si>
  <si>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</si>
  <si>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</si>
  <si>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</si>
  <si>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</si>
  <si>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</si>
  <si>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</si>
  <si>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</si>
  <si>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</si>
  <si>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</si>
  <si>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</si>
  <si>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</si>
  <si>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</si>
  <si>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</si>
  <si>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</si>
  <si>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</si>
  <si>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</si>
  <si>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</si>
  <si>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</si>
  <si>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</si>
  <si>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</si>
  <si>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</si>
  <si>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</si>
  <si>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</si>
  <si>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</si>
  <si>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</si>
  <si>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</si>
  <si>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</si>
  <si>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</si>
  <si>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</si>
  <si>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</si>
  <si>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</si>
  <si>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</si>
  <si>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</si>
  <si>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</si>
  <si>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</si>
  <si>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</si>
  <si>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</si>
  <si>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</si>
  <si>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</si>
  <si>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</si>
  <si>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</si>
  <si>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</si>
  <si>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</si>
  <si>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</si>
  <si>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</si>
  <si>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</si>
  <si>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</si>
  <si>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</si>
  <si>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</si>
  <si>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</si>
  <si>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</si>
  <si>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</si>
  <si>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</si>
  <si>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</si>
  <si>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</si>
  <si>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</si>
  <si>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</si>
  <si>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</si>
  <si>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</si>
  <si>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</si>
  <si>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</si>
  <si>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</si>
  <si>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</si>
  <si>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</si>
  <si>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</si>
  <si>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</si>
  <si>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</si>
  <si>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</si>
  <si>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</si>
  <si>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</si>
  <si>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</si>
  <si>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</si>
  <si>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</si>
  <si>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</si>
  <si>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</si>
  <si>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</si>
  <si>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</si>
  <si>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</si>
  <si>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</si>
  <si>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</si>
  <si>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</si>
  <si>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</si>
  <si>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</si>
  <si>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</si>
  <si>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</si>
  <si>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</si>
  <si>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</si>
  <si>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</si>
  <si>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</si>
  <si>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</si>
  <si>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</si>
  <si>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</si>
  <si>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</si>
  <si>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</si>
  <si>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</si>
  <si>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</si>
  <si>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</si>
  <si>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</si>
  <si>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</si>
  <si>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</si>
  <si>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</si>
  <si>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</si>
  <si>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</si>
  <si>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</si>
  <si>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</si>
  <si>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</si>
  <si>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</si>
  <si>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</si>
  <si>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</si>
  <si>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</si>
  <si>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</si>
  <si>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</si>
  <si>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</si>
  <si>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</si>
  <si>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</si>
  <si>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</si>
  <si>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</si>
  <si>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</si>
  <si>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</si>
  <si>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</si>
  <si>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</si>
  <si>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</si>
  <si>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</si>
  <si>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</si>
  <si>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</si>
  <si>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</si>
  <si>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</si>
  <si>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</si>
  <si>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</si>
  <si>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</si>
  <si>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</si>
  <si>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</si>
  <si>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</si>
  <si>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</si>
  <si>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</si>
  <si>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</si>
  <si>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</si>
  <si>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</si>
  <si>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</si>
  <si>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</si>
  <si>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</si>
  <si>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</si>
  <si>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</si>
  <si>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</si>
  <si>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</si>
  <si>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</si>
  <si>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</si>
  <si>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</si>
  <si>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</si>
  <si>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</si>
  <si>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</si>
  <si>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</si>
  <si>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</si>
  <si>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</si>
  <si>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</si>
  <si>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</si>
  <si>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</si>
  <si>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</si>
  <si>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</si>
  <si>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</si>
  <si>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</si>
  <si>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</si>
  <si>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</si>
  <si>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</si>
  <si>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</si>
  <si>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</si>
  <si>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</si>
  <si>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</si>
  <si>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</si>
  <si>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</si>
  <si>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</si>
  <si>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</si>
  <si>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</si>
  <si>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</si>
  <si>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</si>
  <si>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</si>
  <si>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</si>
  <si>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</si>
  <si>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</si>
  <si>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</si>
  <si>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</si>
  <si>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</si>
  <si>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</si>
  <si>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</si>
  <si>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</si>
  <si>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</si>
  <si>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</si>
  <si>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</si>
  <si>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</si>
  <si>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</si>
  <si>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</si>
  <si>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</si>
  <si>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</si>
  <si>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</si>
  <si>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</si>
  <si>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</si>
  <si>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</si>
  <si>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</si>
  <si>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</si>
  <si>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</si>
  <si>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</si>
  <si>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</si>
  <si>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</si>
  <si>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</si>
  <si>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</si>
  <si>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</si>
  <si>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</si>
  <si>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</si>
  <si>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</si>
  <si>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</si>
  <si>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</si>
  <si>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</si>
  <si>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</si>
  <si>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</si>
  <si>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</si>
  <si>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</si>
  <si>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</si>
  <si>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</si>
  <si>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</si>
  <si>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</si>
  <si>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</si>
  <si>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</si>
  <si>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</si>
  <si>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</si>
  <si>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</si>
  <si>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</si>
  <si>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</si>
  <si>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</si>
  <si>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</si>
  <si>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</si>
  <si>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</si>
  <si>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</si>
  <si>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</si>
  <si>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</si>
  <si>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</si>
  <si>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</si>
  <si>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</si>
  <si>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</si>
  <si>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</si>
  <si>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</si>
  <si>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</si>
  <si>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</si>
  <si>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</si>
  <si>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</si>
  <si>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</si>
  <si>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</si>
  <si>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</si>
  <si>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</si>
  <si>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</si>
  <si>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</si>
  <si>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</si>
  <si>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</si>
  <si>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</si>
  <si>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</si>
  <si>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</si>
  <si>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</si>
  <si>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</si>
  <si>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</si>
  <si>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</si>
  <si>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</si>
  <si>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</si>
  <si>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</si>
  <si>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</si>
  <si>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</si>
  <si>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</si>
  <si>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</si>
  <si>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</si>
  <si>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</si>
  <si>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</si>
  <si>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</si>
  <si>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</si>
  <si>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</si>
  <si>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</si>
  <si>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</si>
  <si>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</si>
  <si>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</si>
  <si>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</si>
  <si>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</si>
  <si>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</si>
  <si>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</si>
  <si>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</si>
  <si>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</si>
  <si>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</si>
  <si>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</si>
  <si>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</si>
  <si>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</si>
  <si>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</si>
  <si>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</si>
  <si>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</si>
  <si>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</si>
  <si>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</si>
  <si>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</si>
  <si>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</si>
  <si>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</si>
  <si>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</si>
  <si>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</si>
  <si>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</si>
  <si>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</si>
  <si>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</si>
  <si>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</si>
  <si>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</si>
  <si>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</si>
  <si>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</si>
  <si>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</si>
  <si>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</si>
  <si>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</si>
  <si>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</si>
  <si>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</si>
  <si>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</si>
  <si>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</si>
  <si>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</si>
  <si>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</si>
  <si>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</si>
  <si>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</si>
  <si>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</si>
  <si>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</si>
  <si>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</si>
  <si>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</si>
  <si>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</si>
  <si>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</si>
  <si>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</si>
  <si>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</si>
  <si>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</si>
  <si>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</si>
  <si>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</si>
  <si>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</si>
  <si>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</si>
  <si>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</si>
  <si>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</si>
  <si>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</si>
  <si>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</si>
  <si>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</si>
  <si>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</si>
  <si>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</si>
  <si>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</si>
  <si>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</si>
  <si>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</si>
  <si>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</si>
  <si>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</si>
  <si>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</si>
  <si>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</si>
  <si>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</si>
  <si>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</si>
  <si>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</si>
  <si>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</si>
  <si>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</si>
  <si>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</si>
  <si>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</si>
  <si>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</si>
  <si>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</si>
  <si>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</si>
  <si>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</si>
  <si>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</si>
  <si>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</si>
  <si>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</si>
  <si>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</si>
  <si>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</si>
  <si>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</si>
  <si>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</si>
  <si>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</si>
  <si>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</si>
  <si>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</si>
  <si>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</si>
  <si>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</si>
  <si>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</si>
  <si>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</si>
  <si>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</si>
  <si>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</si>
  <si>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</si>
  <si>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</si>
  <si>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</si>
  <si>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</si>
  <si>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</si>
  <si>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</si>
  <si>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</si>
  <si>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</si>
  <si>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</si>
  <si>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</si>
  <si>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</si>
  <si>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</si>
  <si>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</si>
  <si>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</si>
  <si>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</si>
  <si>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</si>
  <si>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</si>
  <si>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</si>
  <si>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</si>
  <si>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</si>
  <si>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</si>
  <si>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</si>
  <si>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</si>
  <si>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</si>
  <si>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</si>
  <si>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</si>
  <si>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</si>
  <si>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</si>
  <si>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</si>
  <si>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</si>
  <si>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</si>
  <si>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</si>
  <si>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</si>
  <si>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</si>
  <si>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</si>
  <si>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</si>
  <si>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</si>
  <si>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</si>
  <si>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</si>
  <si>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</si>
  <si>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</si>
  <si>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</si>
  <si>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</si>
  <si>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</si>
  <si>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</si>
  <si>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</si>
  <si>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</si>
  <si>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</si>
  <si>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</si>
  <si>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</si>
  <si>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</si>
  <si>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</si>
  <si>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</si>
  <si>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</si>
  <si>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</si>
  <si>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</si>
  <si>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</si>
  <si>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</si>
  <si>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</si>
  <si>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</si>
  <si>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</si>
  <si>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</si>
  <si>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</si>
  <si>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</si>
  <si>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</si>
  <si>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</si>
  <si>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</si>
  <si>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</si>
  <si>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</si>
  <si>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</si>
  <si>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</si>
  <si>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</si>
  <si>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</si>
  <si>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</si>
  <si>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</si>
  <si>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</si>
  <si>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</si>
  <si>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</si>
  <si>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</si>
  <si>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</si>
  <si>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</si>
  <si>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</si>
  <si>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</si>
  <si>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</si>
  <si>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</si>
  <si>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</si>
  <si>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</si>
  <si>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</si>
  <si>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</si>
  <si>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</si>
  <si>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</si>
  <si>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</si>
  <si>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</si>
  <si>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</si>
  <si>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</si>
  <si>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</si>
  <si>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</si>
  <si>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</si>
  <si>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</si>
  <si>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</si>
  <si>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</si>
  <si>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</si>
  <si>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</si>
  <si>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</si>
  <si>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</si>
  <si>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</si>
  <si>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</si>
  <si>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</si>
  <si>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</si>
  <si>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</si>
  <si>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</si>
  <si>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</si>
  <si>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</si>
  <si>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</si>
  <si>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</si>
  <si>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</si>
  <si>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</si>
  <si>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</si>
  <si>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</si>
  <si>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</si>
  <si>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</si>
  <si>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</si>
  <si>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</si>
  <si>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</si>
  <si>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</si>
  <si>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</si>
  <si>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</si>
  <si>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</si>
  <si>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</si>
  <si>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</si>
  <si>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</si>
  <si>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</si>
  <si>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</si>
  <si>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</si>
  <si>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</si>
  <si>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</si>
  <si>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</si>
  <si>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</si>
  <si>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</si>
  <si>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</si>
  <si>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</si>
  <si>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</si>
  <si>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</si>
  <si>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</si>
  <si>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</si>
  <si>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</si>
  <si>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</si>
  <si>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</si>
  <si>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</si>
  <si>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</si>
  <si>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</si>
  <si>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</si>
  <si>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</si>
  <si>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</si>
  <si>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</si>
  <si>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</si>
  <si>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</si>
  <si>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</si>
  <si>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</si>
  <si>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</si>
  <si>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</si>
  <si>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</si>
  <si>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</si>
  <si>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</si>
  <si>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</si>
  <si>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</si>
  <si>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</si>
  <si>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</si>
  <si>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</si>
  <si>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</si>
  <si>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</si>
  <si>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</si>
  <si>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</si>
  <si>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</si>
  <si>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</si>
  <si>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</si>
  <si>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</si>
  <si>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</si>
  <si>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</si>
  <si>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</si>
  <si>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</si>
  <si>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</si>
  <si>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</si>
  <si>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</si>
  <si>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</si>
  <si>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</si>
  <si>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</si>
  <si>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</si>
  <si>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</si>
  <si>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</si>
  <si>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</si>
  <si>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</si>
  <si>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</si>
  <si>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</si>
  <si>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</si>
  <si>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</si>
  <si>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</si>
  <si>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</si>
  <si>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</si>
  <si>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</si>
  <si>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</si>
  <si>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</si>
  <si>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</si>
  <si>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</si>
  <si>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</si>
  <si>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</si>
  <si>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</si>
  <si>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</si>
  <si>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</si>
  <si>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</si>
  <si>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</si>
  <si>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</si>
  <si>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</si>
  <si>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</si>
  <si>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</si>
  <si>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</si>
  <si>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</si>
  <si>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</si>
  <si>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</si>
  <si>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</si>
  <si>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</si>
  <si>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</si>
  <si>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</si>
  <si>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</si>
  <si>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</si>
  <si>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</si>
  <si>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</si>
  <si>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</si>
  <si>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</si>
  <si>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</si>
  <si>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</si>
  <si>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</si>
  <si>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</si>
  <si>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</si>
  <si>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</si>
  <si>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</si>
  <si>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</si>
  <si>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</si>
  <si>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</si>
  <si>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</si>
  <si>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</si>
  <si>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</si>
  <si>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</si>
  <si>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</si>
  <si>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</si>
  <si>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</si>
  <si>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</si>
  <si>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</si>
  <si>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</si>
  <si>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</si>
  <si>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</si>
  <si>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</si>
  <si>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</si>
  <si>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</si>
  <si>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</si>
  <si>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</si>
  <si>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</si>
  <si>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</si>
  <si>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</si>
  <si>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</si>
  <si>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</si>
  <si>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</si>
  <si>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</si>
  <si>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</si>
  <si>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</si>
  <si>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</si>
  <si>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</si>
  <si>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</si>
  <si>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</si>
  <si>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</si>
  <si>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</si>
  <si>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</si>
  <si>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</si>
  <si>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</si>
  <si>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</si>
  <si>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</si>
  <si>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</si>
  <si>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</si>
  <si>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</si>
  <si>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</si>
  <si>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</si>
  <si>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</si>
  <si>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</si>
  <si>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</si>
  <si>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</si>
  <si>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</si>
  <si>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</si>
  <si>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</si>
  <si>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</si>
  <si>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</si>
  <si>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</si>
  <si>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</si>
  <si>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</si>
  <si>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</si>
  <si>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</si>
  <si>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</si>
  <si>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</si>
  <si>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</si>
  <si>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</si>
  <si>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</si>
  <si>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</si>
  <si>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</si>
  <si>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</si>
  <si>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</si>
  <si>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</si>
  <si>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</si>
  <si>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</si>
  <si>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</si>
  <si>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</si>
  <si>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</si>
  <si>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</si>
  <si>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</si>
  <si>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</si>
  <si>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</si>
  <si>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</si>
  <si>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</si>
  <si>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</si>
  <si>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</si>
  <si>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</si>
  <si>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</si>
  <si>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</si>
  <si>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</si>
  <si>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</si>
  <si>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</si>
  <si>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</si>
  <si>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</si>
  <si>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</si>
  <si>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</si>
  <si>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</si>
  <si>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</si>
  <si>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</si>
  <si>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</si>
  <si>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</si>
  <si>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</si>
  <si>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</si>
  <si>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</si>
  <si>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</si>
  <si>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</si>
  <si>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</si>
  <si>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</si>
  <si>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</si>
  <si>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</si>
  <si>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</si>
  <si>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</si>
  <si>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</si>
  <si>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</si>
  <si>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</si>
  <si>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</si>
  <si>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</si>
  <si>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</si>
  <si>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</si>
  <si>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</si>
  <si>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</si>
  <si>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</si>
  <si>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</si>
  <si>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</si>
  <si>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</si>
  <si>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</si>
  <si>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</si>
  <si>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</si>
  <si>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</si>
  <si>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</si>
  <si>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</si>
  <si>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</si>
  <si>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</si>
  <si>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</si>
  <si>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</si>
  <si>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</si>
  <si>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</si>
  <si>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</si>
  <si>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</si>
  <si>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</si>
  <si>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</si>
  <si>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</si>
  <si>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</si>
  <si>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</si>
  <si>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</si>
  <si>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</si>
  <si>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</si>
  <si>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</si>
  <si>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</si>
  <si>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</si>
  <si>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</si>
  <si>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</si>
  <si>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</si>
  <si>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</si>
  <si>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</si>
  <si>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</si>
  <si>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</si>
  <si>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</si>
  <si>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</si>
  <si>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</si>
  <si>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</si>
  <si>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</si>
  <si>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</si>
  <si>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</si>
  <si>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</si>
  <si>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</si>
  <si>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</si>
  <si>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</si>
  <si>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</si>
  <si>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</si>
  <si>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</si>
  <si>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</si>
  <si>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</si>
  <si>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</si>
  <si>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</si>
  <si>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</si>
  <si>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</si>
  <si>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</si>
  <si>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</si>
  <si>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</si>
  <si>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</si>
  <si>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</si>
  <si>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</si>
  <si>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</si>
  <si>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</si>
  <si>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</si>
  <si>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</si>
  <si>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</si>
  <si>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</si>
  <si>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</si>
  <si>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</si>
  <si>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</si>
  <si>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</si>
  <si>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</si>
  <si>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</si>
  <si>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</si>
  <si>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</si>
  <si>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</si>
  <si>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</si>
  <si>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</si>
  <si>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</si>
  <si>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</si>
  <si>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</si>
  <si>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</si>
  <si>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</si>
  <si>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</si>
  <si>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</si>
  <si>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</si>
  <si>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</si>
  <si>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</si>
  <si>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</si>
  <si>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</si>
  <si>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</si>
  <si>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</si>
  <si>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</si>
  <si>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</si>
  <si>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</si>
  <si>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</si>
  <si>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</si>
  <si>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</si>
  <si>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</si>
  <si>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</si>
  <si>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</si>
  <si>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</si>
  <si>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</si>
  <si>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</si>
  <si>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</si>
  <si>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</si>
  <si>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</si>
  <si>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</si>
  <si>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</si>
  <si>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</si>
  <si>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</si>
  <si>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</si>
  <si>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</si>
  <si>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</si>
  <si>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</si>
  <si>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</si>
  <si>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</si>
  <si>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</si>
  <si>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</si>
  <si>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</si>
  <si>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</si>
  <si>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</si>
  <si>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</si>
  <si>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</si>
  <si>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</si>
  <si>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</si>
  <si>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</si>
  <si>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</si>
  <si>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</si>
  <si>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</si>
  <si>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</si>
  <si>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</si>
  <si>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</si>
  <si>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</si>
  <si>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</si>
  <si>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</si>
  <si>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</si>
  <si>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</si>
  <si>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</si>
  <si>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</si>
  <si>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</si>
  <si>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</si>
  <si>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</si>
  <si>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</si>
  <si>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</si>
  <si>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</si>
  <si>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</si>
  <si>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</si>
  <si>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</si>
  <si>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</si>
  <si>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</si>
  <si>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</si>
  <si>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</si>
  <si>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</si>
  <si>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</si>
  <si>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</si>
  <si>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</si>
  <si>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</si>
  <si>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</si>
  <si>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</si>
  <si>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</si>
  <si>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</si>
  <si>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</si>
  <si>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</si>
  <si>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</si>
  <si>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</si>
  <si>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</si>
  <si>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</si>
  <si>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</si>
  <si>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</si>
  <si>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</si>
  <si>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</si>
  <si>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</si>
  <si>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</si>
  <si>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</si>
  <si>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</si>
  <si>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</si>
  <si>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</si>
  <si>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</si>
  <si>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</si>
  <si>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</si>
  <si>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</si>
  <si>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</si>
  <si>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</si>
  <si>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</si>
  <si>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</si>
  <si>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</si>
  <si>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</si>
  <si>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</si>
  <si>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</si>
  <si>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</si>
  <si>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</si>
  <si>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</si>
  <si>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</si>
  <si>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</si>
  <si>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</si>
  <si>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</si>
  <si>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</si>
  <si>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</si>
  <si>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</si>
  <si>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</si>
  <si>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</si>
  <si>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</si>
  <si>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</si>
  <si>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</si>
  <si>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</si>
  <si>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</si>
  <si>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</si>
  <si>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</si>
  <si>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</si>
  <si>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</si>
  <si>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</si>
  <si>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</si>
  <si>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</si>
  <si>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</si>
  <si>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</si>
  <si>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</si>
  <si>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</si>
  <si>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</si>
  <si>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</si>
  <si>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</si>
  <si>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</si>
  <si>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</si>
  <si>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</si>
  <si>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</si>
  <si>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</si>
  <si>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</si>
  <si>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</si>
  <si>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</si>
  <si>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</si>
  <si>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</si>
  <si>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</si>
  <si>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</si>
  <si>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</si>
  <si>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</si>
  <si>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</si>
  <si>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</si>
  <si>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</si>
  <si>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</si>
  <si>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</si>
  <si>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</si>
  <si>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</si>
  <si>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</si>
  <si>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</si>
  <si>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</si>
  <si>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</si>
  <si>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</si>
  <si>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</si>
  <si>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</si>
  <si>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</si>
  <si>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</si>
  <si>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</si>
  <si>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</si>
  <si>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</si>
  <si>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</si>
  <si>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</si>
  <si>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</si>
  <si>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</si>
  <si>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</si>
  <si>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</si>
  <si>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</si>
  <si>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</si>
  <si>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</si>
  <si>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</si>
  <si>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</si>
  <si>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</si>
  <si>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</si>
  <si>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</si>
  <si>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</si>
  <si>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</si>
  <si>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</si>
  <si>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</si>
  <si>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</si>
  <si>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</si>
  <si>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</si>
  <si>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</si>
  <si>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</si>
  <si>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</si>
  <si>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</si>
  <si>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</si>
  <si>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</si>
  <si>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</si>
  <si>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</si>
  <si>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</si>
  <si>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</si>
  <si>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</si>
  <si>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</si>
  <si>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</si>
  <si>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</si>
  <si>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</si>
  <si>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</si>
  <si>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</si>
  <si>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</si>
  <si>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</si>
  <si>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</si>
  <si>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</si>
  <si>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</si>
  <si>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</si>
  <si>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</si>
  <si>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</si>
  <si>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</si>
  <si>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</si>
  <si>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</si>
  <si>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</si>
  <si>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</si>
  <si>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</si>
  <si>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</si>
  <si>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</si>
  <si>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</si>
  <si>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</si>
  <si>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</si>
  <si>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</si>
  <si>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</si>
  <si>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</si>
  <si>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</si>
  <si>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</si>
  <si>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</si>
  <si>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</si>
  <si>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</si>
  <si>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</si>
  <si>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</si>
  <si>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</si>
  <si>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</si>
  <si>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</si>
  <si>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</si>
  <si>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</si>
  <si>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</si>
  <si>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</si>
  <si>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</si>
  <si>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</si>
  <si>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</si>
  <si>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</si>
  <si>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</si>
  <si>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</si>
  <si>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</si>
  <si>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</si>
  <si>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</si>
  <si>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</si>
  <si>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</si>
  <si>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</si>
  <si>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</si>
  <si>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</si>
  <si>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</si>
  <si>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</si>
  <si>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</si>
  <si>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</si>
  <si>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</si>
  <si>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</si>
  <si>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</si>
  <si>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</si>
  <si>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</si>
  <si>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</si>
  <si>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</si>
  <si>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</si>
  <si>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</si>
  <si>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</si>
  <si>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</si>
  <si>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</si>
  <si>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</si>
  <si>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</si>
  <si>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</si>
  <si>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</si>
  <si>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</si>
  <si>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</si>
  <si>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</si>
  <si>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</si>
  <si>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</si>
  <si>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</si>
  <si>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</si>
  <si>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</si>
  <si>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</si>
  <si>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</si>
  <si>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</si>
  <si>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</si>
  <si>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</si>
  <si>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</si>
  <si>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</si>
  <si>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</si>
  <si>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</si>
  <si>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</si>
  <si>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</si>
  <si>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</si>
  <si>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</si>
  <si>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</si>
  <si>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</si>
  <si>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</si>
  <si>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</si>
  <si>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</si>
  <si>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</si>
  <si>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</si>
  <si>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</si>
  <si>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</si>
  <si>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</si>
  <si>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</si>
  <si>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</si>
  <si>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</si>
  <si>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</si>
  <si>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</si>
  <si>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</si>
  <si>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</si>
  <si>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</si>
  <si>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</si>
  <si>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</si>
  <si>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</si>
  <si>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</si>
  <si>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</si>
  <si>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</si>
  <si>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</si>
  <si>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</si>
  <si>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</si>
  <si>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</si>
  <si>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</si>
  <si>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</si>
  <si>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</si>
  <si>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</si>
  <si>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</si>
  <si>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</si>
  <si>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</si>
  <si>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</si>
  <si>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</si>
  <si>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</si>
  <si>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</si>
  <si>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</si>
  <si>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</si>
  <si>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</si>
  <si>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</si>
  <si>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</si>
  <si>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</si>
  <si>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</si>
  <si>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</si>
  <si>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</si>
  <si>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</si>
  <si>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</si>
  <si>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</si>
  <si>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</si>
  <si>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</si>
  <si>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</si>
  <si>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</si>
  <si>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</si>
  <si>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</si>
  <si>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</si>
  <si>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</si>
  <si>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</si>
  <si>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</si>
  <si>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</si>
  <si>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</si>
  <si>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</si>
  <si>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</si>
  <si>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</si>
  <si>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</si>
  <si>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</si>
  <si>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</si>
  <si>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</si>
  <si>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</si>
  <si>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</si>
  <si>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</si>
  <si>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</si>
  <si>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</si>
  <si>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</si>
  <si>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</si>
  <si>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</si>
  <si>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</si>
  <si>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</si>
  <si>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</si>
  <si>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</si>
  <si>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</si>
  <si>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</si>
  <si>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</si>
  <si>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</si>
  <si>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</si>
  <si>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</si>
  <si>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</si>
  <si>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</si>
  <si>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</si>
  <si>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</si>
  <si>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</si>
  <si>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</si>
  <si>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</si>
  <si>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</si>
  <si>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</si>
  <si>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</si>
  <si>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</si>
  <si>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</si>
  <si>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</si>
  <si>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</si>
  <si>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</si>
  <si>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</si>
  <si>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</si>
  <si>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</si>
  <si>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</si>
  <si>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</si>
  <si>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</si>
  <si>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</si>
  <si>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</si>
  <si>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</si>
  <si>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</si>
  <si>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</si>
  <si>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</si>
  <si>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</si>
  <si>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</si>
  <si>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</si>
  <si>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</si>
  <si>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</si>
  <si>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</si>
  <si>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</si>
  <si>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</si>
  <si>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</si>
  <si>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</si>
  <si>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</si>
  <si>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</si>
  <si>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</si>
  <si>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</si>
  <si>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</si>
  <si>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</si>
  <si>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</si>
  <si>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</si>
  <si>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</si>
  <si>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</si>
  <si>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</si>
  <si>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</si>
  <si>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</si>
  <si>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</si>
  <si>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</si>
  <si>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</si>
  <si>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</si>
  <si>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</si>
  <si>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</si>
  <si>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</si>
  <si>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</si>
  <si>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</si>
  <si>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</si>
  <si>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</si>
  <si>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</si>
  <si>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</si>
  <si>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</si>
  <si>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</si>
  <si>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</si>
  <si>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</si>
  <si>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</si>
  <si>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</si>
  <si>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</si>
  <si>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</si>
  <si>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</si>
  <si>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</si>
  <si>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</si>
  <si>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</si>
  <si>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</si>
  <si>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</si>
  <si>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</si>
  <si>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</si>
  <si>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</si>
  <si>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</si>
  <si>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</si>
  <si>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</si>
  <si>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</si>
  <si>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</si>
  <si>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</si>
  <si>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</si>
  <si>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</si>
  <si>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</si>
  <si>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</si>
  <si>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</si>
  <si>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</si>
  <si>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</si>
  <si>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</si>
  <si>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</si>
  <si>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</si>
  <si>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</si>
  <si>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</si>
  <si>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</si>
  <si>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</si>
  <si>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</si>
  <si>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</si>
  <si>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</si>
  <si>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</si>
  <si>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</si>
  <si>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</si>
  <si>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</si>
  <si>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</si>
  <si>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</si>
  <si>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</si>
  <si>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</si>
  <si>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</si>
  <si>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</si>
  <si>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</si>
  <si>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</si>
  <si>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</si>
  <si>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</si>
  <si>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</si>
  <si>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</si>
  <si>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</si>
  <si>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</si>
  <si>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</si>
  <si>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</si>
  <si>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</si>
  <si>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</si>
  <si>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</si>
  <si>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</si>
  <si>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</si>
  <si>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</si>
  <si>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</si>
  <si>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</si>
  <si>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</si>
  <si>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</si>
  <si>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</si>
  <si>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</si>
  <si>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</si>
  <si>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</si>
  <si>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</si>
  <si>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</si>
  <si>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</si>
  <si>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</si>
  <si>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</si>
  <si>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</si>
  <si>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</si>
  <si>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</si>
  <si>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</si>
  <si>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</si>
  <si>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</si>
  <si>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</si>
  <si>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</si>
  <si>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</si>
  <si>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</si>
  <si>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</si>
  <si>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</si>
  <si>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</si>
  <si>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</si>
  <si>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</si>
  <si>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</si>
  <si>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</si>
  <si>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</si>
  <si>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</si>
  <si>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</si>
  <si>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</si>
  <si>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</si>
  <si>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</si>
  <si>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</si>
  <si>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</si>
  <si>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</si>
  <si>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</si>
  <si>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</si>
  <si>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</si>
  <si>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</si>
  <si>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</si>
  <si>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</si>
  <si>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</si>
  <si>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</si>
  <si>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</si>
  <si>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</si>
  <si>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</si>
  <si>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</si>
  <si>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</si>
  <si>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</si>
  <si>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</si>
  <si>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</si>
  <si>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</si>
  <si>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</si>
  <si>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</si>
  <si>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</si>
  <si>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</si>
  <si>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</si>
  <si>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</si>
  <si>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</si>
  <si>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</si>
  <si>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</si>
  <si>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</si>
  <si>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</si>
  <si>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</si>
  <si>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</si>
  <si>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</si>
  <si>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</si>
  <si>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</si>
  <si>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</si>
  <si>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</si>
  <si>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</si>
  <si>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</si>
  <si>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</si>
  <si>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</si>
  <si>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</si>
  <si>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</si>
  <si>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</si>
  <si>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</si>
  <si>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</si>
  <si>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</si>
  <si>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</si>
  <si>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</si>
  <si>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</si>
  <si>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</si>
  <si>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</si>
  <si>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</si>
  <si>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</si>
  <si>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</si>
  <si>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</si>
  <si>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</si>
  <si>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</si>
  <si>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</si>
  <si>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</si>
  <si>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</si>
  <si>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</si>
  <si>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</si>
  <si>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</si>
  <si>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</si>
  <si>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</si>
  <si>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</si>
  <si>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</si>
  <si>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</si>
  <si>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</si>
  <si>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</si>
  <si>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</si>
  <si>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</si>
  <si>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</si>
  <si>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</si>
  <si>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</si>
  <si>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</si>
  <si>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</si>
  <si>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</si>
  <si>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</si>
  <si>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</si>
  <si>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</si>
  <si>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</si>
  <si>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</si>
  <si>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</si>
  <si>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</si>
  <si>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</si>
  <si>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</si>
  <si>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</si>
  <si>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</si>
  <si>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</si>
  <si>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</si>
  <si>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</si>
  <si>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</si>
  <si>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</si>
  <si>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</si>
  <si>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</si>
  <si>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</si>
  <si>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</si>
  <si>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</si>
  <si>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</si>
  <si>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</si>
  <si>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</si>
  <si>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</si>
  <si>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</si>
  <si>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</si>
  <si>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</si>
  <si>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</si>
  <si>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</si>
  <si>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</si>
  <si>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</si>
  <si>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</si>
  <si>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</si>
  <si>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</si>
  <si>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</si>
  <si>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</si>
  <si>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</si>
  <si>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</si>
  <si>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</si>
  <si>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</si>
  <si>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</si>
  <si>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</si>
  <si>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</si>
  <si>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</si>
  <si>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</si>
  <si>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</si>
  <si>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</si>
  <si>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</si>
  <si>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</si>
  <si>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</si>
  <si>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</si>
  <si>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</si>
  <si>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</si>
  <si>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</si>
  <si>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</si>
  <si>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</si>
  <si>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</si>
  <si>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</si>
  <si>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</si>
  <si>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</si>
  <si>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</si>
  <si>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</si>
  <si>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</si>
  <si>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</si>
  <si>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</si>
  <si>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</si>
  <si>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</si>
  <si>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</si>
  <si>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</si>
  <si>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</si>
  <si>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</si>
  <si>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</si>
  <si>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</si>
  <si>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</si>
  <si>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</si>
  <si>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</si>
  <si>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</si>
  <si>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</si>
  <si>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</si>
  <si>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</si>
  <si>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</si>
  <si>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</si>
  <si>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</si>
  <si>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</si>
  <si>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</si>
  <si>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</si>
  <si>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</si>
  <si>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</si>
  <si>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</si>
  <si>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</si>
  <si>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</si>
  <si>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</si>
  <si>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</si>
  <si>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</si>
  <si>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</si>
  <si>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</si>
  <si>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</si>
  <si>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</si>
  <si>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</si>
  <si>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</si>
  <si>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</si>
  <si>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</si>
  <si>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</si>
  <si>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</si>
  <si>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</si>
  <si>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</si>
  <si>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</si>
  <si>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</si>
  <si>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</si>
  <si>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</si>
  <si>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</si>
  <si>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</si>
  <si>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</si>
  <si>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</si>
  <si>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</si>
  <si>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</si>
  <si>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</si>
  <si>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</si>
  <si>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</si>
  <si>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</si>
  <si>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</si>
  <si>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</si>
  <si>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</si>
  <si>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</si>
  <si>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</si>
  <si>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</si>
  <si>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</si>
  <si>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</si>
  <si>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</si>
  <si>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</si>
  <si>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</si>
  <si>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</si>
  <si>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</si>
  <si>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</si>
  <si>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</si>
  <si>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</si>
  <si>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</si>
  <si>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</si>
  <si>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</si>
  <si>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</si>
  <si>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</si>
  <si>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</si>
  <si>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</si>
  <si>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</si>
  <si>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</si>
  <si>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</si>
  <si>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</si>
  <si>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</si>
  <si>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</si>
  <si>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</si>
  <si>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</si>
  <si>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</si>
  <si>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</si>
  <si>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</si>
  <si>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</si>
  <si>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</si>
  <si>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</si>
  <si>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</si>
  <si>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</si>
  <si>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</si>
  <si>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</si>
  <si>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</si>
  <si>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</si>
  <si>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</si>
  <si>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</si>
  <si>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</si>
  <si>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</si>
  <si>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</si>
  <si>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</si>
  <si>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</si>
  <si>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</si>
  <si>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</si>
  <si>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</si>
  <si>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</si>
  <si>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</si>
  <si>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</si>
  <si>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</si>
  <si>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</si>
  <si>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</si>
  <si>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</si>
  <si>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</si>
  <si>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</si>
  <si>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</si>
  <si>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</si>
  <si>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</si>
  <si>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</si>
  <si>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</si>
  <si>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</si>
  <si>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</si>
  <si>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</si>
  <si>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</si>
  <si>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</si>
  <si>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</si>
  <si>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</si>
  <si>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</si>
  <si>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</si>
  <si>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</si>
  <si>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</si>
  <si>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</si>
  <si>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</si>
  <si>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</si>
  <si>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</si>
  <si>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</si>
  <si>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</si>
  <si>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</si>
  <si>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</si>
  <si>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</si>
  <si>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</si>
  <si>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</si>
  <si>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</si>
  <si>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</si>
  <si>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</si>
  <si>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</si>
  <si>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</si>
  <si>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</si>
  <si>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</si>
  <si>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</si>
  <si>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</si>
  <si>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</si>
  <si>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</si>
  <si>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</si>
  <si>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</si>
  <si>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</si>
  <si>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</si>
  <si>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</si>
  <si>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</si>
  <si>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</si>
  <si>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</si>
  <si>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</si>
  <si>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</si>
  <si>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</si>
  <si>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</si>
  <si>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</si>
  <si>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</si>
  <si>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</si>
  <si>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</si>
  <si>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</si>
  <si>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</si>
  <si>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</si>
  <si>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</si>
  <si>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</si>
  <si>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</si>
  <si>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</si>
  <si>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</si>
  <si>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</si>
  <si>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</si>
  <si>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</si>
  <si>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</si>
  <si>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</si>
  <si>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</si>
  <si>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</si>
  <si>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</si>
  <si>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</si>
  <si>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</si>
  <si>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</si>
  <si>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</si>
  <si>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</si>
  <si>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</si>
  <si>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</si>
  <si>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</si>
  <si>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</si>
  <si>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</si>
  <si>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</si>
  <si>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</si>
  <si>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</si>
  <si>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</si>
  <si>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</si>
  <si>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</si>
  <si>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</si>
  <si>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</si>
  <si>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</si>
  <si>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</si>
  <si>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</si>
  <si>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</si>
  <si>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</si>
  <si>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</si>
  <si>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</si>
  <si>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</si>
  <si>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</si>
  <si>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</si>
  <si>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</si>
  <si>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</si>
  <si>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</si>
  <si>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</si>
  <si>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</si>
  <si>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</si>
  <si>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</si>
  <si>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</si>
  <si>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</si>
  <si>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</si>
  <si>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</si>
  <si>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</si>
  <si>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</si>
  <si>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</si>
  <si>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</si>
  <si>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</si>
  <si>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</si>
  <si>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</si>
  <si>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</si>
  <si>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</si>
  <si>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</si>
  <si>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</si>
  <si>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</si>
  <si>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</si>
  <si>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</si>
  <si>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</si>
  <si>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</si>
  <si>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</si>
  <si>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</si>
  <si>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</si>
  <si>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</si>
  <si>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</si>
  <si>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</si>
  <si>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</si>
  <si>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</si>
  <si>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</si>
  <si>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</si>
  <si>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</si>
  <si>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</si>
  <si>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</si>
  <si>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</si>
  <si>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</si>
  <si>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</si>
  <si>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</si>
  <si>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</si>
  <si>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</si>
  <si>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</si>
  <si>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</si>
  <si>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</si>
  <si>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</si>
  <si>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</si>
  <si>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</si>
  <si>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</si>
  <si>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</si>
  <si>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</si>
  <si>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</si>
  <si>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</si>
  <si>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</si>
  <si>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</si>
  <si>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</si>
  <si>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</si>
  <si>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</si>
  <si>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</si>
  <si>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</si>
  <si>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</si>
  <si>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</si>
  <si>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</si>
  <si>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</si>
  <si>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</si>
  <si>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</si>
  <si>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</si>
  <si>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</si>
  <si>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</si>
  <si>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</si>
  <si>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</si>
  <si>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</si>
  <si>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</si>
  <si>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</si>
  <si>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</si>
  <si>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</si>
  <si>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</si>
  <si>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</si>
  <si>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</si>
  <si>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</si>
  <si>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</si>
  <si>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</si>
  <si>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</si>
  <si>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</si>
  <si>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</si>
  <si>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</si>
  <si>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</si>
  <si>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</si>
  <si>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</si>
  <si>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</si>
  <si>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</si>
  <si>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</si>
  <si>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</si>
  <si>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</si>
  <si>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</si>
  <si>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</si>
  <si>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</si>
  <si>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</si>
  <si>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</si>
  <si>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</si>
  <si>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</si>
  <si>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</si>
  <si>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</si>
  <si>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</si>
  <si>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</si>
  <si>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</si>
  <si>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</si>
  <si>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</si>
  <si>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</si>
  <si>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</si>
  <si>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</si>
  <si>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</si>
  <si>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</si>
  <si>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</si>
  <si>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</si>
  <si>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</si>
  <si>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</si>
  <si>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</si>
  <si>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</si>
  <si>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</si>
  <si>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</si>
  <si>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</si>
  <si>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</si>
  <si>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</si>
  <si>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</si>
  <si>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</si>
  <si>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</si>
  <si>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</si>
  <si>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</si>
  <si>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</si>
  <si>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</si>
  <si>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</si>
  <si>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</si>
  <si>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</si>
  <si>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</si>
  <si>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</si>
  <si>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</si>
  <si>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</si>
  <si>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</si>
  <si>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</si>
  <si>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</si>
  <si>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</si>
  <si>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</si>
  <si>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</si>
  <si>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</si>
  <si>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</si>
  <si>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</si>
  <si>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</si>
  <si>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</si>
  <si>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</si>
  <si>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</si>
  <si>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</si>
  <si>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</si>
  <si>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</si>
  <si>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</si>
  <si>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</si>
  <si>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</si>
  <si>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</si>
  <si>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</si>
  <si>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</si>
  <si>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</si>
  <si>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</si>
  <si>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</si>
  <si>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</si>
  <si>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</si>
  <si>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</si>
  <si>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</si>
  <si>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</si>
  <si>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</si>
  <si>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</si>
  <si>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</si>
  <si>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</si>
  <si>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</si>
  <si>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</si>
  <si>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</si>
  <si>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</si>
  <si>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</si>
  <si>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</si>
  <si>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</si>
  <si>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</si>
  <si>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</si>
  <si>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</si>
  <si>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</si>
  <si>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</si>
  <si>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</si>
  <si>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</si>
  <si>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</si>
  <si>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</si>
  <si>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</si>
  <si>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</si>
  <si>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</si>
  <si>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</si>
  <si>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</si>
  <si>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</si>
  <si>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</si>
  <si>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</si>
  <si>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</si>
  <si>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</si>
  <si>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</si>
  <si>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</si>
  <si>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</si>
  <si>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</si>
  <si>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</si>
  <si>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</si>
  <si>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</si>
  <si>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</si>
  <si>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</si>
  <si>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</si>
  <si>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</si>
  <si>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</si>
  <si>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</si>
  <si>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</si>
  <si>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</si>
  <si>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</si>
  <si>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</si>
  <si>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</si>
  <si>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</si>
  <si>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</si>
  <si>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</si>
  <si>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</si>
  <si>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</si>
  <si>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</si>
  <si>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</si>
  <si>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</si>
  <si>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</si>
  <si>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</si>
  <si>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</si>
  <si>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</si>
  <si>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</si>
  <si>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</si>
  <si>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</si>
  <si>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</si>
  <si>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</si>
  <si>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</si>
  <si>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</si>
  <si>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</si>
  <si>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</si>
  <si>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</si>
  <si>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</si>
  <si>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</si>
  <si>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</si>
  <si>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</si>
  <si>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</si>
  <si>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</si>
  <si>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</si>
  <si>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</si>
  <si>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</si>
  <si>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</si>
  <si>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</si>
  <si>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</si>
  <si>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</si>
  <si>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</si>
  <si>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</si>
  <si>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</si>
  <si>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</si>
  <si>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</si>
  <si>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</si>
  <si>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</si>
  <si>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</si>
  <si>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</si>
  <si>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</si>
  <si>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</si>
  <si>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</si>
  <si>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</si>
  <si>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</si>
  <si>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</si>
  <si>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</si>
  <si>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</si>
  <si>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</si>
  <si>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</si>
  <si>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</si>
  <si>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</si>
  <si>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</si>
  <si>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</si>
  <si>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</si>
  <si>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</si>
  <si>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</si>
  <si>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</si>
  <si>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</si>
  <si>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</si>
  <si>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</si>
  <si>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</si>
  <si>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</si>
  <si>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</si>
  <si>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</si>
  <si>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</si>
  <si>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</si>
  <si>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</si>
  <si>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</si>
  <si>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</si>
  <si>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</si>
  <si>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</si>
  <si>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</si>
  <si>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</si>
  <si>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</si>
  <si>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</si>
  <si>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</si>
  <si>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</si>
  <si>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</si>
  <si>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</si>
  <si>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</si>
  <si>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</si>
  <si>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</si>
  <si>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</si>
  <si>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</si>
  <si>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</si>
  <si>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</si>
  <si>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</si>
  <si>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</si>
  <si>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</si>
  <si>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</si>
  <si>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</si>
  <si>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</si>
  <si>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</si>
  <si>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</si>
  <si>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</si>
  <si>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</si>
  <si>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</si>
  <si>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</si>
  <si>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</si>
  <si>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</si>
  <si>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</si>
  <si>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</si>
  <si>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</si>
  <si>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</si>
  <si>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</si>
  <si>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</si>
  <si>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</si>
  <si>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</si>
  <si>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</si>
  <si>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</si>
  <si>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</si>
  <si>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</si>
  <si>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</si>
  <si>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</si>
  <si>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</si>
  <si>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</si>
  <si>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</si>
  <si>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</si>
  <si>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</si>
  <si>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</si>
  <si>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</si>
  <si>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</si>
  <si>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</si>
  <si>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</si>
  <si>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</si>
  <si>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</si>
  <si>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</si>
  <si>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</si>
  <si>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</si>
  <si>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</si>
  <si>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</si>
  <si>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</si>
  <si>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</si>
  <si>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</si>
  <si>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</si>
  <si>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</si>
  <si>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</si>
  <si>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</si>
  <si>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</si>
  <si>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</si>
  <si>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</si>
  <si>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</si>
  <si>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</si>
  <si>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</si>
  <si>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</si>
  <si>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</si>
  <si>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</si>
  <si>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</si>
  <si>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</si>
  <si>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</si>
  <si>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</si>
  <si>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</si>
  <si>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</si>
  <si>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</si>
  <si>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</si>
  <si>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</si>
  <si>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</si>
  <si>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</si>
  <si>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</si>
  <si>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</si>
  <si>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</si>
  <si>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</si>
  <si>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</si>
  <si>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</si>
  <si>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</si>
  <si>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</si>
  <si>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</si>
  <si>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</si>
  <si>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</si>
  <si>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</si>
  <si>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</si>
  <si>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</si>
  <si>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</si>
  <si>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</si>
  <si>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</si>
  <si>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</si>
  <si>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</si>
  <si>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</si>
  <si>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</si>
  <si>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</si>
  <si>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</si>
  <si>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</si>
  <si>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</si>
  <si>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</si>
  <si>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</si>
  <si>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</si>
  <si>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</si>
  <si>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</si>
  <si>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</si>
  <si>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</si>
  <si>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</si>
  <si>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</si>
  <si>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</si>
  <si>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</si>
  <si>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</si>
  <si>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</si>
  <si>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</si>
  <si>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</si>
  <si>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</si>
  <si>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</si>
  <si>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</si>
  <si>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</si>
  <si>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</si>
  <si>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</si>
  <si>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</si>
  <si>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</si>
  <si>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</si>
  <si>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</si>
  <si>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</si>
  <si>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</si>
  <si>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</si>
  <si>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</si>
  <si>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</si>
  <si>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</si>
  <si>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</si>
  <si>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</si>
  <si>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</si>
  <si>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</si>
  <si>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</si>
  <si>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</si>
  <si>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</si>
  <si>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</si>
  <si>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</si>
  <si>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</si>
  <si>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</si>
  <si>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</si>
  <si>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</si>
  <si>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</si>
  <si>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</si>
  <si>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</si>
  <si>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</si>
  <si>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</si>
  <si>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</si>
  <si>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</si>
  <si>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</si>
  <si>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</si>
  <si>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</si>
  <si>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</si>
  <si>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</si>
  <si>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</si>
  <si>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</si>
  <si>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</si>
  <si>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</si>
  <si>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</si>
  <si>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</si>
  <si>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</si>
  <si>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</si>
  <si>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</si>
  <si>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</si>
  <si>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</si>
  <si>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</si>
  <si>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</si>
  <si>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</si>
  <si>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</si>
  <si>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</si>
  <si>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</si>
  <si>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</si>
  <si>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</si>
  <si>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</si>
  <si>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</si>
  <si>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</si>
  <si>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</si>
  <si>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</si>
  <si>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</si>
  <si>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</si>
  <si>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</si>
  <si>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</si>
  <si>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</si>
  <si>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</si>
  <si>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</si>
  <si>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</si>
  <si>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</si>
  <si>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</si>
  <si>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</si>
  <si>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</si>
  <si>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</si>
  <si>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</si>
  <si>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</si>
  <si>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</si>
  <si>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</si>
  <si>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</si>
  <si>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</si>
  <si>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</si>
  <si>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</si>
  <si>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</si>
  <si>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</si>
  <si>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</si>
  <si>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</si>
  <si>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</si>
  <si>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</si>
  <si>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</si>
  <si>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</si>
  <si>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</si>
  <si>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</si>
  <si>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</si>
  <si>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</si>
  <si>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</si>
  <si>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</si>
  <si>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</si>
  <si>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</si>
  <si>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</si>
  <si>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</si>
  <si>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</si>
  <si>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</si>
  <si>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</si>
  <si>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</si>
  <si>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</si>
  <si>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</si>
  <si>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</si>
  <si>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</si>
  <si>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</si>
  <si>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</si>
  <si>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</si>
  <si>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</si>
  <si>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</si>
  <si>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</si>
  <si>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</si>
  <si>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</si>
  <si>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</si>
  <si>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</si>
  <si>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</si>
  <si>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</si>
  <si>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</si>
  <si>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</si>
  <si>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</si>
  <si>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</si>
  <si>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</si>
  <si>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</si>
  <si>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</si>
  <si>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</si>
  <si>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</si>
  <si>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</si>
  <si>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</si>
  <si>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</si>
  <si>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</si>
  <si>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</si>
  <si>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</si>
  <si>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</si>
  <si>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</si>
  <si>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</si>
  <si>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</si>
  <si>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</si>
  <si>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</si>
  <si>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</si>
  <si>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</si>
  <si>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</si>
  <si>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</si>
  <si>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</si>
  <si>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</si>
  <si>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</si>
  <si>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</si>
  <si>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</si>
  <si>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</si>
  <si>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</si>
  <si>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</si>
  <si>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</si>
  <si>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</si>
  <si>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</si>
  <si>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</si>
  <si>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</si>
  <si>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</si>
  <si>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</si>
  <si>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</si>
  <si>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</si>
  <si>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</si>
  <si>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</si>
  <si>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</si>
  <si>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</si>
  <si>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</si>
  <si>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</si>
  <si>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</si>
  <si>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</si>
  <si>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</si>
  <si>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</si>
  <si>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</si>
  <si>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</si>
  <si>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</si>
  <si>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</si>
  <si>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</si>
  <si>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</si>
  <si>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</si>
  <si>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</si>
  <si>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</si>
  <si>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</si>
  <si>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</si>
  <si>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</si>
  <si>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</si>
  <si>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</si>
  <si>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</si>
  <si>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</si>
  <si>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</si>
  <si>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</si>
  <si>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</si>
  <si>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</si>
  <si>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</si>
  <si>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</si>
  <si>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</si>
  <si>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</si>
  <si>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</si>
  <si>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</si>
  <si>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</si>
  <si>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</si>
  <si>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</si>
  <si>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</si>
  <si>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</si>
  <si>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</si>
  <si>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</si>
  <si>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</si>
  <si>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</si>
  <si>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</si>
  <si>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</si>
  <si>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</si>
  <si>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</si>
  <si>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</si>
  <si>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</si>
  <si>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</si>
  <si>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</si>
  <si>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</si>
  <si>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</si>
  <si>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</si>
  <si>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</si>
  <si>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</si>
  <si>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</si>
  <si>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</si>
  <si>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</si>
  <si>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</si>
  <si>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</si>
  <si>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</si>
  <si>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</si>
  <si>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</si>
  <si>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</si>
  <si>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</si>
  <si>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</si>
  <si>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</si>
  <si>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</si>
  <si>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</si>
  <si>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</si>
  <si>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</si>
  <si>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</si>
  <si>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</si>
  <si>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</si>
  <si>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</si>
  <si>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</si>
  <si>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</si>
  <si>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</si>
  <si>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</si>
  <si>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</si>
  <si>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</si>
  <si>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</si>
  <si>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</si>
  <si>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</si>
  <si>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</si>
  <si>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</si>
  <si>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</si>
  <si>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</si>
  <si>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</si>
  <si>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</si>
  <si>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</si>
  <si>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</si>
  <si>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</si>
  <si>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</si>
  <si>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</si>
  <si>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</si>
  <si>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</si>
  <si>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</si>
  <si>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</si>
  <si>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</si>
  <si>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</si>
  <si>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</si>
  <si>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</si>
  <si>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</si>
  <si>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</si>
  <si>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</si>
  <si>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</si>
  <si>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</si>
  <si>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</si>
  <si>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</si>
  <si>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</si>
  <si>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</si>
  <si>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</si>
  <si>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</si>
  <si>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</si>
  <si>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</si>
  <si>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</si>
  <si>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</si>
  <si>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</si>
  <si>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</si>
  <si>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</si>
  <si>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</si>
  <si>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</si>
  <si>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</si>
  <si>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</si>
  <si>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</si>
  <si>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</si>
  <si>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</si>
  <si>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</si>
  <si>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</si>
  <si>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</si>
  <si>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</si>
  <si>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</si>
  <si>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</si>
  <si>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</si>
  <si>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</si>
  <si>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</si>
  <si>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</si>
  <si>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</si>
  <si>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</si>
  <si>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</si>
  <si>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</si>
  <si>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</si>
  <si>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</si>
  <si>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</si>
  <si>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</si>
  <si>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</si>
  <si>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</si>
  <si>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</si>
  <si>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</si>
  <si>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</si>
  <si>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</si>
  <si>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</si>
  <si>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</si>
  <si>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</si>
  <si>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</si>
  <si>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</si>
  <si>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</si>
  <si>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</si>
  <si>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</si>
  <si>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</si>
  <si>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</si>
  <si>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</si>
  <si>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</si>
  <si>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</si>
  <si>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</si>
  <si>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</si>
  <si>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</si>
  <si>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</si>
  <si>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</si>
  <si>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</si>
  <si>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</si>
  <si>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</si>
  <si>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</si>
  <si>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</si>
  <si>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</si>
  <si>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</si>
  <si>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</si>
  <si>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</si>
  <si>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</si>
  <si>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</si>
  <si>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</si>
  <si>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</si>
  <si>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</si>
  <si>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</si>
  <si>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</si>
  <si>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</si>
  <si>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</si>
  <si>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</si>
  <si>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</si>
  <si>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</si>
  <si>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</si>
  <si>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</si>
  <si>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</si>
  <si>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</si>
  <si>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</si>
  <si>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</si>
  <si>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</si>
  <si>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</si>
  <si>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</si>
  <si>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</si>
  <si>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</si>
  <si>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</si>
  <si>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</si>
  <si>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</si>
  <si>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</si>
  <si>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</si>
  <si>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</si>
  <si>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</si>
  <si>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</si>
  <si>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</si>
  <si>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</si>
  <si>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</si>
  <si>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</si>
  <si>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</si>
  <si>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</si>
  <si>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</si>
  <si>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</si>
  <si>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</si>
  <si>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</si>
  <si>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</si>
  <si>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</si>
  <si>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</si>
  <si>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</si>
  <si>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</si>
  <si>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</si>
  <si>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</si>
  <si>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</si>
  <si>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</si>
  <si>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</si>
  <si>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</si>
  <si>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</si>
  <si>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</si>
  <si>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</si>
  <si>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</si>
  <si>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</si>
  <si>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</si>
  <si>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</si>
  <si>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</si>
  <si>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</si>
  <si>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</si>
  <si>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</si>
  <si>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</si>
  <si>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</si>
  <si>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</si>
  <si>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</si>
  <si>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</si>
  <si>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</si>
  <si>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</si>
  <si>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</si>
  <si>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</si>
  <si>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</si>
  <si>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</si>
  <si>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</si>
  <si>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</si>
  <si>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</si>
  <si>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</si>
  <si>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</si>
  <si>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</si>
  <si>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</si>
  <si>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</si>
  <si>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</si>
  <si>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</si>
  <si>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</si>
  <si>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</si>
  <si>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</si>
  <si>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</si>
  <si>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</si>
  <si>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</si>
  <si>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</si>
  <si>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</si>
  <si>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</si>
  <si>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</si>
  <si>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</si>
  <si>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</si>
  <si>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</si>
  <si>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</si>
  <si>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</si>
  <si>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</si>
  <si>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</si>
  <si>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</si>
  <si>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</si>
  <si>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</si>
  <si>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</si>
  <si>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</si>
  <si>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</si>
  <si>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</si>
  <si>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</si>
  <si>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</si>
  <si>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</si>
  <si>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</si>
  <si>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</si>
  <si>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</si>
  <si>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</si>
  <si>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</si>
  <si>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</si>
  <si>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</si>
  <si>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</si>
  <si>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</si>
  <si>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</si>
  <si>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</si>
  <si>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</si>
  <si>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</si>
  <si>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</si>
  <si>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</si>
  <si>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</si>
  <si>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</si>
  <si>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</si>
  <si>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</si>
  <si>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</si>
  <si>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</si>
  <si>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</si>
  <si>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</si>
  <si>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</si>
  <si>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</si>
  <si>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</si>
  <si>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</si>
  <si>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</si>
  <si>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</si>
  <si>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</si>
  <si>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</si>
  <si>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</si>
  <si>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</si>
  <si>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</si>
  <si>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</si>
  <si>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</si>
  <si>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</si>
  <si>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</si>
  <si>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</si>
  <si>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</si>
  <si>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</si>
  <si>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</si>
  <si>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</si>
  <si>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</si>
  <si>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</si>
  <si>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</si>
  <si>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</si>
  <si>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</si>
  <si>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</si>
  <si>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</si>
  <si>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</si>
  <si>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</si>
  <si>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</si>
  <si>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</si>
  <si>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</si>
  <si>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</si>
  <si>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</si>
  <si>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</si>
  <si>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</si>
  <si>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</si>
  <si>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</si>
  <si>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</si>
  <si>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</si>
  <si>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</si>
  <si>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</si>
  <si>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</si>
  <si>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</si>
  <si>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</si>
  <si>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</si>
  <si>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</si>
  <si>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</si>
  <si>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</si>
  <si>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</si>
  <si>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</si>
  <si>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</si>
  <si>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</si>
  <si>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</si>
  <si>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</si>
  <si>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</si>
  <si>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</si>
  <si>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</si>
  <si>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</si>
  <si>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</si>
  <si>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</si>
  <si>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</si>
  <si>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</si>
  <si>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</si>
  <si>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</si>
  <si>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</si>
  <si>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</si>
  <si>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</si>
  <si>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</si>
  <si>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</si>
  <si>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</si>
  <si>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</si>
  <si>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</si>
  <si>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</si>
  <si>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</si>
  <si>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</si>
  <si>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</si>
  <si>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</si>
  <si>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</si>
  <si>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</si>
  <si>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</si>
  <si>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</si>
  <si>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</si>
  <si>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</si>
  <si>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</si>
  <si>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</si>
  <si>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</si>
  <si>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</si>
  <si>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</si>
  <si>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</si>
  <si>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</si>
  <si>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</si>
  <si>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</si>
  <si>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</si>
  <si>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</si>
  <si>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</si>
  <si>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</si>
  <si>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</si>
  <si>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</si>
  <si>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</si>
  <si>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</si>
  <si>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</si>
  <si>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</si>
  <si>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</si>
  <si>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</si>
  <si>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</si>
  <si>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</si>
  <si>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</si>
  <si>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</si>
  <si>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</si>
  <si>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</si>
  <si>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</si>
  <si>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</si>
  <si>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</si>
  <si>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</si>
  <si>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</si>
  <si>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</si>
  <si>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</si>
  <si>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</si>
  <si>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</si>
  <si>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</si>
  <si>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</si>
  <si>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</si>
  <si>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</si>
  <si>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</si>
  <si>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</si>
  <si>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</si>
  <si>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</si>
  <si>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</si>
  <si>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</si>
  <si>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</si>
  <si>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</si>
  <si>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</si>
  <si>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</si>
  <si>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</si>
  <si>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</si>
  <si>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</si>
  <si>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</si>
  <si>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</si>
  <si>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</si>
  <si>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</si>
  <si>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</si>
  <si>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</si>
  <si>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</si>
  <si>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</si>
  <si>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</si>
  <si>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</si>
  <si>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</si>
  <si>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</si>
  <si>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</si>
  <si>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</si>
  <si>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</si>
  <si>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</si>
  <si>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</si>
  <si>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</si>
  <si>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</si>
  <si>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</si>
  <si>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</si>
  <si>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</si>
  <si>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</si>
  <si>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</si>
  <si>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</si>
  <si>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</si>
  <si>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</si>
  <si>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</si>
  <si>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</si>
  <si>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</si>
  <si>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</si>
  <si>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</si>
  <si>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</si>
  <si>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</si>
  <si>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</si>
  <si>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</si>
  <si>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</si>
  <si>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</si>
  <si>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</si>
  <si>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</si>
  <si>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</si>
  <si>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</si>
  <si>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</si>
  <si>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</si>
  <si>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</si>
  <si>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</si>
  <si>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</si>
  <si>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</si>
  <si>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</si>
  <si>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</si>
  <si>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</si>
  <si>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</si>
  <si>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</si>
  <si>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</si>
  <si>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</si>
  <si>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</si>
  <si>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</si>
  <si>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</si>
  <si>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</si>
  <si>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</si>
  <si>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</si>
  <si>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</si>
  <si>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</si>
  <si>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</si>
  <si>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</si>
  <si>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</si>
  <si>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</si>
  <si>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</si>
  <si>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</si>
  <si>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</si>
  <si>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</si>
  <si>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</si>
  <si>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</si>
  <si>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</si>
  <si>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</si>
  <si>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</si>
  <si>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</si>
  <si>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</si>
  <si>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</si>
  <si>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</si>
  <si>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</si>
  <si>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</si>
  <si>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</si>
  <si>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</si>
  <si>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</si>
  <si>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</si>
  <si>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</si>
  <si>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</si>
  <si>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</si>
  <si>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</si>
  <si>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</si>
  <si>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</si>
  <si>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</si>
  <si>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</si>
  <si>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</si>
  <si>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</si>
  <si>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</si>
  <si>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</si>
  <si>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</si>
  <si>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</si>
  <si>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</si>
  <si>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</si>
  <si>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</si>
  <si>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</si>
  <si>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</si>
  <si>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</si>
  <si>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</si>
  <si>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</si>
  <si>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</si>
  <si>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</si>
  <si>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</si>
  <si>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</si>
  <si>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</si>
  <si>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</si>
  <si>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</si>
  <si>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</si>
  <si>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</si>
  <si>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</si>
  <si>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</si>
  <si>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</si>
  <si>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</si>
  <si>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</si>
  <si>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</si>
  <si>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</si>
  <si>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</si>
  <si>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</si>
  <si>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</si>
  <si>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</si>
  <si>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</si>
  <si>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</si>
  <si>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</si>
  <si>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</si>
  <si>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</si>
  <si>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</si>
  <si>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</si>
  <si>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</si>
  <si>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</si>
  <si>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</si>
  <si>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</si>
  <si>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</si>
  <si>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</si>
  <si>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</si>
  <si>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</si>
  <si>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</si>
  <si>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</si>
  <si>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</si>
  <si>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</si>
  <si>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</si>
  <si>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</si>
  <si>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</si>
  <si>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</si>
  <si>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</si>
  <si>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</si>
  <si>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</si>
  <si>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</si>
  <si>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</si>
  <si>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</si>
  <si>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</si>
  <si>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</si>
  <si>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</si>
  <si>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</si>
  <si>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</si>
  <si>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</si>
  <si>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</si>
  <si>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</si>
  <si>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</si>
  <si>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</si>
  <si>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</si>
  <si>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</si>
  <si>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</si>
  <si>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</si>
  <si>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</si>
  <si>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</si>
  <si>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</si>
  <si>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</si>
  <si>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</si>
  <si>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</si>
  <si>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</si>
  <si>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</si>
  <si>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</si>
  <si>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</si>
  <si>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</si>
  <si>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</si>
  <si>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</si>
  <si>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</si>
  <si>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</si>
  <si>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</si>
  <si>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</si>
  <si>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</si>
  <si>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</si>
  <si>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</si>
  <si>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</si>
  <si>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</si>
  <si>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</si>
  <si>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</si>
  <si>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</si>
  <si>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</si>
  <si>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</si>
  <si>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</si>
  <si>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</si>
  <si>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</si>
  <si>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</si>
  <si>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</si>
  <si>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</si>
  <si>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</si>
  <si>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</si>
  <si>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</si>
  <si>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</si>
  <si>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</si>
  <si>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</si>
  <si>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</si>
  <si>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</si>
  <si>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</si>
  <si>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</si>
  <si>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</si>
  <si>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</si>
  <si>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</si>
  <si>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</si>
  <si>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</si>
  <si>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</si>
  <si>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</si>
  <si>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</si>
  <si>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</si>
  <si>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</si>
  <si>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</si>
  <si>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</si>
  <si>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</si>
  <si>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</si>
  <si>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</si>
  <si>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</si>
  <si>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</si>
  <si>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</si>
  <si>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</si>
  <si>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</si>
  <si>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</si>
  <si>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</si>
  <si>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</si>
  <si>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</si>
  <si>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</si>
  <si>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</si>
  <si>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</si>
  <si>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</si>
  <si>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</si>
  <si>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</si>
  <si>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</si>
  <si>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</si>
  <si>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</si>
  <si>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</si>
  <si>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</si>
  <si>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</si>
  <si>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</si>
  <si>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</si>
  <si>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</si>
  <si>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</si>
  <si>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</si>
  <si>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</si>
  <si>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</si>
  <si>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</si>
  <si>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</si>
  <si>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</si>
  <si>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</si>
  <si>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</si>
  <si>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</si>
  <si>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</si>
  <si>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</si>
  <si>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</si>
  <si>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</si>
  <si>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</si>
  <si>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</si>
  <si>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</si>
  <si>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</si>
  <si>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</si>
  <si>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</si>
  <si>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</si>
  <si>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</si>
  <si>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</si>
  <si>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</si>
  <si>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</si>
  <si>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</si>
  <si>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</si>
  <si>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</si>
  <si>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</si>
  <si>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</si>
  <si>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</si>
  <si>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</si>
  <si>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</si>
  <si>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</si>
  <si>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</si>
  <si>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</si>
  <si>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</si>
  <si>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</si>
  <si>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</si>
  <si>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</si>
  <si>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</si>
  <si>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</si>
  <si>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</si>
  <si>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</si>
  <si>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</si>
  <si>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</si>
  <si>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</si>
  <si>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</si>
  <si>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</si>
  <si>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</si>
  <si>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</si>
  <si>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</si>
  <si>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</si>
  <si>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</si>
  <si>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</si>
  <si>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</si>
  <si>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</si>
  <si>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</si>
  <si>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</si>
  <si>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</si>
  <si>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</si>
  <si>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</si>
  <si>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</si>
  <si>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</si>
  <si>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</si>
  <si>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</si>
  <si>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</si>
  <si>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</si>
  <si>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</si>
  <si>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</si>
  <si>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</si>
  <si>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</si>
  <si>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</si>
  <si>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</si>
  <si>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</si>
  <si>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</si>
  <si>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</si>
  <si>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</si>
  <si>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</si>
  <si>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</si>
  <si>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</si>
  <si>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</si>
  <si>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</si>
  <si>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</si>
  <si>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</si>
  <si>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</si>
  <si>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</si>
  <si>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</si>
  <si>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</si>
  <si>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</si>
  <si>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</si>
  <si>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</si>
  <si>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</si>
  <si>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</si>
  <si>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</si>
  <si>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</si>
  <si>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</si>
  <si>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</si>
  <si>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</si>
  <si>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</si>
  <si>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</si>
  <si>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</si>
  <si>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</si>
  <si>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</si>
  <si>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</si>
  <si>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</si>
  <si>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</si>
  <si>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</si>
  <si>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</si>
  <si>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</si>
  <si>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</si>
  <si>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</si>
  <si>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</si>
  <si>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</si>
  <si>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</si>
  <si>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</si>
  <si>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</si>
  <si>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</si>
  <si>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</si>
  <si>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</si>
  <si>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</si>
  <si>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</si>
  <si>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</si>
  <si>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</si>
  <si>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</si>
  <si>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</si>
  <si>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</si>
  <si>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</si>
  <si>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</si>
  <si>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</si>
  <si>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</si>
  <si>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</si>
  <si>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</si>
  <si>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</si>
  <si>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</si>
  <si>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</si>
  <si>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</si>
  <si>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</si>
  <si>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</si>
  <si>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</si>
  <si>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</si>
  <si>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</si>
  <si>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</si>
  <si>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</si>
  <si>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</si>
  <si>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</si>
  <si>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</si>
  <si>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</si>
  <si>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</si>
  <si>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</si>
  <si>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</si>
  <si>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</si>
  <si>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</si>
  <si>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</si>
  <si>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</si>
  <si>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</si>
  <si>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</si>
  <si>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</si>
  <si>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</si>
  <si>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</si>
  <si>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</si>
  <si>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</si>
  <si>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</si>
  <si>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</si>
  <si>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</si>
  <si>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</si>
  <si>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</si>
  <si>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</si>
  <si>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</si>
  <si>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</si>
  <si>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</si>
  <si>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</si>
  <si>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</si>
  <si>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</si>
  <si>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</si>
  <si>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</si>
  <si>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</si>
  <si>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</si>
  <si>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</si>
  <si>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</si>
  <si>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</si>
  <si>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</si>
  <si>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</si>
  <si>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</si>
  <si>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</si>
  <si>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</si>
  <si>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</si>
  <si>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</si>
  <si>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</si>
  <si>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</si>
  <si>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</si>
  <si>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</si>
  <si>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</si>
  <si>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</si>
  <si>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</si>
  <si>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</si>
  <si>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</si>
  <si>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</si>
  <si>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</si>
  <si>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</si>
  <si>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</si>
  <si>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</si>
  <si>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</si>
  <si>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</si>
  <si>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</si>
  <si>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</si>
  <si>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</si>
  <si>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</si>
  <si>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</si>
  <si>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</si>
  <si>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</si>
  <si>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</si>
  <si>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</si>
  <si>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</si>
  <si>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</si>
  <si>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</si>
  <si>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</si>
  <si>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</si>
  <si>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</si>
  <si>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</si>
  <si>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</si>
  <si>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</si>
  <si>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</si>
  <si>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</si>
  <si>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</si>
  <si>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</si>
  <si>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</si>
  <si>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</si>
  <si>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</si>
  <si>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</si>
  <si>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</si>
  <si>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</si>
  <si>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</si>
  <si>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</si>
  <si>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</si>
  <si>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</si>
  <si>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</si>
  <si>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</si>
  <si>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</si>
  <si>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</si>
  <si>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</si>
  <si>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</si>
  <si>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</si>
  <si>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</si>
  <si>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</si>
  <si>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</si>
  <si>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</si>
  <si>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</si>
  <si>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</si>
  <si>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</si>
  <si>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</si>
  <si>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</si>
  <si>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</si>
  <si>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</si>
  <si>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</si>
  <si>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</si>
  <si>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</si>
  <si>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</si>
  <si>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</si>
  <si>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</si>
  <si>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</si>
  <si>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</si>
  <si>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</si>
  <si>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</si>
  <si>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</si>
  <si>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</si>
  <si>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</si>
  <si>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</si>
  <si>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</si>
  <si>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</si>
  <si>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</si>
  <si>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</si>
  <si>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</si>
  <si>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</si>
  <si>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</si>
  <si>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</si>
  <si>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</si>
  <si>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</si>
  <si>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</si>
  <si>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</si>
  <si>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</si>
  <si>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</si>
  <si>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</si>
  <si>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</si>
  <si>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</si>
  <si>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</si>
  <si>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</si>
  <si>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</si>
  <si>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</si>
  <si>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</si>
  <si>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</si>
  <si>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</si>
  <si>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</si>
  <si>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</si>
  <si>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</si>
  <si>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</si>
  <si>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</si>
  <si>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</si>
  <si>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</si>
  <si>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</si>
  <si>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</si>
  <si>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</si>
  <si>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</si>
  <si>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</si>
  <si>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</si>
  <si>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</si>
  <si>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</si>
  <si>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</si>
  <si>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</si>
  <si>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</si>
  <si>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</si>
  <si>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</si>
  <si>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</si>
  <si>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</si>
  <si>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</si>
  <si>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</si>
  <si>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</si>
  <si>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</si>
  <si>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</si>
  <si>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</si>
  <si>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</si>
  <si>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</si>
  <si>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</si>
  <si>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</si>
  <si>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</si>
  <si>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</si>
  <si>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</si>
  <si>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</si>
  <si>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</si>
  <si>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</si>
  <si>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</si>
  <si>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</si>
  <si>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</si>
  <si>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</si>
  <si>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</si>
  <si>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</si>
  <si>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</si>
  <si>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</si>
  <si>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</si>
  <si>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</si>
  <si>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</si>
  <si>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</si>
  <si>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</si>
  <si>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</si>
  <si>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</si>
  <si>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</si>
  <si>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</si>
  <si>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</si>
  <si>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</si>
  <si>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</si>
  <si>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</si>
  <si>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</si>
  <si>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</si>
  <si>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</si>
  <si>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</si>
  <si>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</si>
  <si>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</si>
  <si>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</si>
  <si>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</si>
  <si>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</si>
  <si>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</si>
  <si>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</si>
  <si>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</si>
  <si>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</si>
  <si>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</si>
  <si>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</si>
  <si>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</si>
  <si>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</si>
  <si>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</si>
  <si>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</si>
  <si>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</si>
  <si>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</si>
  <si>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</si>
  <si>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</si>
  <si>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</si>
  <si>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</si>
  <si>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</si>
  <si>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</si>
  <si>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</si>
  <si>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</si>
  <si>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</si>
  <si>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</si>
  <si>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</si>
  <si>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</si>
  <si>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</si>
  <si>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</si>
  <si>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</si>
  <si>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</si>
  <si>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</si>
  <si>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</si>
  <si>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</si>
  <si>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</si>
  <si>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</si>
  <si>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</si>
  <si>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</si>
  <si>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</si>
  <si>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</si>
  <si>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</si>
  <si>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</si>
  <si>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</si>
  <si>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</si>
  <si>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</si>
  <si>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</si>
  <si>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</si>
  <si>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</si>
  <si>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</si>
  <si>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</si>
  <si>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</si>
  <si>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</si>
  <si>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</si>
  <si>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</si>
  <si>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</si>
  <si>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</si>
  <si>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</si>
  <si>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</si>
  <si>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</si>
  <si>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</si>
  <si>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</si>
  <si>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</si>
  <si>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</si>
  <si>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</si>
  <si>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</si>
  <si>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</si>
  <si>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</si>
  <si>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</si>
  <si>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</si>
  <si>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</si>
  <si>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</si>
  <si>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</si>
  <si>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</si>
  <si>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</si>
  <si>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</si>
  <si>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</si>
  <si>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</si>
  <si>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</si>
  <si>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</si>
  <si>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</si>
  <si>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</si>
  <si>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</si>
  <si>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</si>
  <si>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</si>
  <si>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</si>
  <si>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</si>
  <si>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</si>
  <si>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</si>
  <si>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</si>
  <si>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</si>
  <si>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</si>
  <si>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</si>
  <si>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</si>
  <si>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</si>
  <si>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</si>
  <si>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</si>
  <si>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</si>
  <si>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</si>
  <si>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</si>
  <si>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</si>
  <si>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</si>
  <si>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</si>
  <si>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</si>
  <si>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</si>
  <si>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</si>
  <si>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</si>
  <si>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</si>
  <si>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</si>
  <si>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</si>
  <si>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</si>
  <si>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</si>
  <si>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</si>
  <si>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</si>
  <si>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</si>
  <si>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</si>
  <si>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</si>
  <si>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</si>
  <si>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</si>
  <si>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</si>
  <si>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</si>
  <si>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</si>
  <si>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</si>
  <si>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</si>
  <si>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</si>
  <si>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</si>
  <si>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</si>
  <si>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</si>
  <si>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</si>
  <si>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</si>
  <si>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</si>
  <si>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</si>
  <si>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</si>
  <si>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</si>
  <si>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</si>
  <si>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</si>
  <si>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</si>
  <si>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</si>
  <si>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</si>
  <si>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</si>
  <si>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</si>
  <si>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</si>
  <si>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</si>
  <si>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</si>
  <si>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</si>
  <si>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</si>
  <si>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</si>
  <si>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</si>
  <si>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</si>
  <si>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</si>
  <si>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</si>
  <si>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</si>
  <si>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</si>
  <si>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</si>
  <si>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</si>
  <si>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</si>
  <si>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</si>
  <si>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</si>
  <si>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</si>
  <si>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</si>
  <si>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</si>
  <si>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</si>
  <si>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</si>
  <si>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</si>
  <si>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</si>
  <si>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</si>
  <si>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</si>
  <si>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</si>
  <si>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</si>
  <si>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</si>
  <si>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</si>
  <si>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</si>
  <si>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</si>
  <si>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</si>
  <si>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</si>
  <si>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</si>
  <si>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</si>
  <si>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</si>
  <si>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</si>
  <si>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</si>
  <si>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</si>
  <si>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</si>
  <si>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</si>
  <si>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</si>
  <si>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</si>
  <si>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</si>
  <si>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</si>
  <si>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</si>
  <si>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</si>
  <si>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</si>
  <si>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</si>
  <si>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</si>
  <si>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</si>
  <si>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</si>
  <si>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</si>
  <si>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</si>
  <si>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</si>
  <si>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</si>
  <si>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</si>
  <si>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</si>
  <si>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</si>
  <si>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</si>
  <si>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</si>
  <si>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</si>
  <si>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</si>
  <si>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</si>
  <si>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</si>
  <si>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</si>
  <si>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</si>
  <si>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</si>
  <si>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</si>
  <si>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</si>
  <si>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</si>
  <si>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</si>
  <si>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</si>
  <si>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</si>
  <si>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</si>
  <si>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</si>
  <si>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</si>
  <si>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</si>
  <si>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</si>
  <si>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</si>
  <si>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</si>
  <si>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</si>
  <si>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</si>
  <si>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</si>
  <si>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</si>
  <si>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</si>
  <si>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</si>
  <si>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</si>
  <si>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</si>
  <si>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</si>
  <si>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</si>
  <si>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</si>
  <si>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</si>
  <si>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</si>
  <si>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</si>
  <si>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</si>
  <si>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</si>
  <si>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</si>
  <si>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</si>
  <si>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</si>
  <si>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</si>
  <si>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</si>
  <si>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</si>
  <si>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</si>
  <si>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</si>
  <si>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</si>
  <si>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</si>
  <si>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</si>
  <si>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</si>
  <si>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</si>
  <si>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</si>
  <si>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</si>
  <si>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</si>
  <si>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</si>
  <si>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</si>
  <si>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</si>
  <si>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</si>
  <si>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</si>
  <si>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</si>
  <si>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</si>
  <si>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</si>
  <si>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</si>
  <si>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</si>
  <si>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</si>
  <si>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</si>
  <si>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</si>
  <si>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</si>
  <si>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</si>
  <si>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</si>
  <si>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</si>
  <si>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</si>
  <si>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</si>
  <si>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</si>
  <si>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</si>
  <si>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</si>
  <si>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</si>
  <si>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</si>
  <si>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</si>
  <si>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</si>
  <si>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</si>
  <si>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</si>
  <si>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</si>
  <si>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</si>
  <si>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</si>
  <si>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</si>
  <si>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</si>
  <si>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</si>
  <si>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</si>
  <si>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</si>
  <si>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</si>
  <si>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</si>
  <si>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</si>
  <si>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</si>
  <si>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</si>
  <si>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</si>
  <si>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</si>
  <si>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</si>
  <si>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</si>
  <si>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</si>
  <si>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</si>
  <si>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</si>
  <si>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</si>
  <si>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</si>
  <si>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</si>
  <si>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</si>
  <si>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</si>
  <si>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</si>
  <si>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</si>
  <si>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</si>
  <si>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</si>
  <si>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</si>
  <si>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</si>
  <si>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</si>
  <si>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</si>
  <si>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</si>
  <si>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</si>
  <si>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</si>
  <si>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</si>
  <si>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</si>
  <si>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</si>
  <si>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</si>
  <si>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</si>
  <si>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</si>
  <si>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</si>
  <si>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</si>
  <si>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</si>
  <si>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</si>
  <si>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</si>
  <si>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</si>
  <si>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</si>
  <si>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</si>
  <si>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</si>
  <si>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</si>
  <si>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</si>
  <si>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</si>
  <si>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</si>
  <si>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</si>
  <si>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</si>
  <si>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</si>
  <si>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</si>
  <si>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</si>
  <si>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</si>
  <si>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</si>
  <si>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</si>
  <si>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</si>
  <si>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</si>
  <si>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</si>
  <si>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</si>
  <si>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</si>
  <si>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</si>
  <si>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</si>
  <si>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</si>
  <si>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</si>
  <si>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</si>
  <si>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</si>
  <si>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</si>
  <si>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</si>
  <si>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</si>
  <si>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</si>
  <si>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</si>
  <si>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</si>
  <si>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</si>
  <si>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</si>
  <si>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</si>
  <si>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</si>
  <si>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</si>
  <si>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</si>
  <si>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</si>
  <si>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</si>
  <si>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</si>
  <si>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</si>
  <si>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</si>
  <si>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</si>
  <si>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</si>
  <si>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</si>
  <si>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</si>
  <si>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</si>
  <si>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</si>
  <si>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</si>
  <si>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</si>
  <si>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</si>
  <si>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</si>
  <si>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</si>
  <si>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</si>
  <si>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</si>
  <si>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</si>
  <si>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</si>
  <si>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</si>
  <si>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</si>
  <si>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</si>
  <si>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</si>
  <si>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</si>
  <si>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</si>
  <si>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</si>
  <si>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</si>
  <si>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</si>
  <si>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</si>
  <si>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</si>
  <si>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</si>
  <si>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</si>
  <si>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</si>
  <si>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</si>
  <si>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</si>
  <si>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</si>
  <si>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</si>
  <si>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</si>
  <si>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</si>
  <si>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</si>
  <si>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</si>
  <si>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</si>
  <si>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</si>
  <si>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</si>
  <si>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</si>
  <si>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</si>
  <si>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</si>
  <si>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</si>
  <si>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</si>
  <si>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</si>
  <si>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</si>
  <si>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</si>
  <si>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</si>
  <si>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</si>
  <si>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</si>
  <si>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</si>
  <si>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</si>
  <si>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</si>
  <si>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</si>
  <si>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</si>
  <si>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</si>
  <si>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</si>
  <si>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</si>
  <si>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</si>
  <si>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</si>
  <si>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</si>
  <si>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</si>
  <si>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</si>
  <si>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</si>
  <si>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</si>
  <si>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</si>
  <si>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</si>
  <si>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</si>
  <si>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</si>
  <si>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</si>
  <si>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</si>
  <si>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</si>
  <si>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</si>
  <si>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</si>
  <si>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</si>
  <si>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</si>
  <si>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</si>
  <si>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</si>
  <si>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</si>
  <si>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</si>
  <si>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</si>
  <si>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</si>
  <si>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</si>
  <si>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</si>
  <si>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</si>
  <si>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</si>
  <si>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</si>
  <si>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</si>
  <si>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</si>
  <si>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</si>
  <si>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</si>
  <si>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</si>
  <si>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</si>
  <si>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</si>
  <si>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</si>
  <si>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</si>
  <si>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</si>
  <si>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</si>
  <si>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</si>
  <si>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</si>
  <si>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</si>
  <si>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</si>
  <si>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</si>
  <si>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</si>
  <si>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</si>
  <si>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</si>
  <si>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</si>
  <si>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</si>
  <si>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</si>
  <si>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</si>
  <si>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</si>
  <si>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</si>
  <si>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</si>
  <si>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</si>
  <si>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</si>
  <si>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</si>
  <si>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</si>
  <si>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</si>
  <si>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</si>
  <si>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</si>
  <si>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</si>
  <si>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</si>
  <si>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</si>
  <si>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</si>
  <si>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</si>
  <si>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</si>
  <si>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</si>
  <si>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</si>
  <si>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</si>
  <si>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</si>
  <si>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</si>
  <si>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</si>
  <si>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</si>
  <si>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</si>
  <si>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</si>
  <si>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</si>
  <si>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</si>
  <si>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</si>
  <si>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</si>
  <si>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</si>
  <si>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</si>
  <si>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</si>
  <si>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</si>
  <si>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</si>
  <si>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</si>
  <si>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</si>
  <si>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</si>
  <si>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</si>
  <si>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</si>
  <si>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</si>
  <si>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</si>
  <si>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</si>
  <si>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</si>
  <si>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</si>
  <si>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</si>
  <si>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</si>
  <si>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</si>
  <si>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</si>
  <si>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</si>
  <si>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</si>
  <si>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</si>
  <si>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</si>
  <si>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</si>
  <si>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</si>
  <si>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</si>
  <si>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</si>
  <si>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</si>
  <si>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</si>
  <si>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</si>
  <si>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</si>
  <si>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</si>
  <si>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</si>
  <si>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</si>
  <si>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</si>
  <si>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</si>
  <si>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</si>
  <si>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</si>
  <si>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</si>
  <si>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</si>
  <si>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</si>
  <si>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</si>
  <si>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</si>
  <si>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</si>
  <si>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</si>
  <si>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</si>
  <si>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</si>
  <si>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</si>
  <si>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</si>
  <si>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</si>
  <si>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</si>
  <si>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</si>
  <si>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</si>
  <si>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</si>
  <si>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</si>
  <si>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</si>
  <si>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</si>
  <si>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</si>
  <si>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</si>
  <si>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</si>
  <si>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</si>
  <si>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</si>
  <si>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</si>
  <si>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</si>
  <si>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</si>
  <si>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</si>
  <si>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</si>
  <si>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</si>
  <si>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</si>
  <si>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</si>
  <si>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</si>
  <si>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</si>
  <si>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</si>
  <si>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</si>
  <si>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</si>
  <si>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</si>
  <si>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</si>
  <si>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</si>
  <si>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</si>
  <si>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</si>
  <si>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</si>
  <si>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</si>
  <si>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</si>
  <si>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</si>
  <si>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</si>
  <si>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</si>
  <si>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</si>
  <si>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</si>
  <si>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</si>
  <si>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</si>
  <si>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</si>
  <si>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</si>
  <si>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</si>
  <si>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</si>
  <si>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</si>
  <si>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</si>
  <si>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</si>
  <si>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</si>
  <si>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</si>
  <si>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</si>
  <si>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</si>
  <si>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</si>
  <si>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</si>
  <si>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</si>
  <si>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</si>
  <si>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</si>
  <si>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</si>
  <si>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</si>
  <si>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</si>
  <si>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</si>
  <si>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</si>
  <si>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</si>
  <si>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</si>
  <si>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</si>
  <si>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</si>
  <si>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</si>
  <si>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</si>
  <si>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</si>
  <si>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</si>
  <si>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</si>
  <si>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</si>
  <si>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</si>
  <si>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</si>
  <si>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</si>
  <si>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</si>
  <si>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</si>
  <si>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</si>
  <si>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</si>
  <si>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</si>
  <si>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</si>
  <si>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</si>
  <si>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</si>
  <si>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</si>
  <si>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</si>
  <si>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</si>
  <si>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</si>
  <si>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</si>
  <si>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</si>
  <si>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</si>
  <si>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</si>
  <si>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</si>
  <si>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</si>
  <si>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</si>
  <si>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</si>
  <si>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</si>
  <si>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</si>
  <si>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</si>
  <si>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</si>
  <si>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</si>
  <si>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</si>
  <si>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</si>
  <si>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</si>
  <si>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</si>
  <si>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</si>
  <si>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</si>
  <si>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</si>
  <si>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</si>
  <si>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</si>
  <si>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</si>
  <si>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</si>
  <si>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</si>
  <si>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</si>
  <si>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</si>
  <si>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</si>
  <si>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</si>
  <si>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</si>
  <si>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</si>
  <si>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</si>
  <si>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</si>
  <si>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</si>
  <si>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</si>
  <si>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</si>
  <si>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</si>
  <si>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</si>
  <si>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</si>
  <si>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</si>
  <si>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</si>
  <si>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</si>
  <si>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</si>
  <si>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</si>
  <si>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</si>
  <si>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</si>
  <si>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</si>
  <si>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</si>
  <si>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</si>
  <si>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</si>
  <si>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</si>
  <si>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</si>
  <si>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</si>
  <si>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</si>
  <si>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</si>
  <si>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</si>
  <si>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</si>
  <si>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</si>
  <si>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</si>
  <si>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</si>
  <si>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</si>
  <si>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</si>
  <si>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</si>
  <si>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</si>
  <si>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</si>
  <si>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</si>
  <si>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</si>
  <si>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</si>
  <si>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</si>
  <si>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</si>
  <si>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</si>
  <si>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</si>
  <si>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</si>
  <si>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</si>
  <si>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</si>
  <si>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</si>
  <si>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</si>
  <si>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</si>
  <si>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</si>
  <si>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</si>
  <si>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</si>
  <si>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</si>
  <si>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</si>
  <si>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</si>
  <si>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</si>
  <si>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</si>
  <si>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</si>
  <si>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</si>
  <si>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</si>
  <si>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</si>
  <si>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</si>
  <si>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</si>
  <si>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</si>
  <si>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</si>
  <si>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</si>
  <si>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</si>
  <si>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</si>
  <si>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</si>
  <si>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</si>
  <si>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</si>
  <si>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</si>
  <si>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</si>
  <si>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</si>
  <si>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</si>
  <si>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</si>
  <si>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</si>
  <si>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</si>
  <si>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</si>
  <si>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</si>
  <si>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</si>
  <si>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</si>
  <si>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</si>
  <si>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</si>
  <si>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</si>
  <si>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</si>
  <si>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</si>
  <si>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</si>
  <si>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</si>
  <si>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</si>
  <si>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</si>
  <si>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</si>
  <si>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</si>
  <si>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</si>
  <si>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</si>
  <si>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</si>
  <si>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</si>
  <si>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</si>
  <si>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</si>
  <si>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</si>
  <si>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</si>
  <si>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</si>
  <si>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</si>
  <si>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</si>
  <si>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</si>
  <si>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</si>
  <si>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</si>
  <si>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</si>
  <si>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</si>
  <si>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</si>
  <si>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</si>
  <si>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</si>
  <si>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</si>
  <si>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</si>
  <si>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</si>
  <si>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</si>
  <si>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</si>
  <si>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</si>
  <si>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</si>
  <si>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</si>
  <si>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</si>
  <si>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</si>
  <si>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</si>
  <si>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</si>
  <si>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</si>
  <si>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</si>
  <si>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</si>
  <si>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</si>
  <si>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</si>
  <si>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</si>
  <si>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</si>
  <si>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</si>
  <si>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</si>
  <si>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</si>
  <si>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</si>
  <si>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</si>
  <si>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</si>
  <si>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</si>
  <si>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</si>
  <si>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</si>
  <si>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</si>
  <si>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</si>
  <si>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</si>
  <si>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</si>
  <si>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</si>
  <si>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</si>
  <si>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</si>
  <si>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</si>
  <si>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</si>
  <si>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</si>
  <si>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</si>
  <si>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</si>
  <si>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</si>
  <si>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</si>
  <si>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</si>
  <si>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</si>
  <si>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</si>
  <si>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</si>
  <si>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</si>
  <si>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</si>
  <si>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</si>
  <si>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</si>
  <si>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</si>
  <si>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</si>
  <si>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</si>
  <si>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</si>
  <si>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</si>
  <si>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</si>
  <si>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</si>
  <si>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</si>
  <si>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</si>
  <si>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</si>
  <si>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</si>
  <si>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</si>
  <si>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</si>
  <si>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</si>
  <si>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</si>
  <si>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</si>
  <si>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</si>
  <si>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</si>
  <si>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</si>
  <si>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</si>
  <si>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</si>
  <si>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</si>
  <si>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</si>
  <si>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</si>
  <si>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</si>
  <si>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</si>
  <si>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</si>
  <si>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</si>
  <si>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</si>
  <si>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</si>
  <si>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</si>
  <si>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</si>
  <si>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</si>
  <si>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</si>
  <si>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</si>
  <si>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</si>
  <si>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</si>
  <si>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</si>
  <si>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</si>
  <si>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</si>
  <si>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</si>
  <si>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</si>
  <si>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</si>
  <si>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</si>
  <si>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</si>
  <si>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</si>
  <si>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</si>
  <si>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</si>
  <si>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</si>
  <si>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</si>
  <si>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</si>
  <si>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</si>
  <si>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</si>
  <si>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</si>
  <si>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</si>
  <si>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</si>
  <si>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</si>
  <si>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</si>
  <si>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</si>
  <si>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</si>
  <si>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</si>
  <si>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</si>
  <si>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</si>
  <si>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</si>
  <si>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</si>
  <si>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</si>
  <si>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</si>
  <si>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</si>
  <si>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</si>
  <si>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</si>
  <si>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</si>
  <si>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</si>
  <si>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</si>
  <si>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</si>
  <si>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</si>
  <si>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</si>
  <si>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</si>
  <si>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</si>
  <si>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</si>
  <si>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</si>
  <si>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</si>
  <si>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</si>
  <si>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</si>
  <si>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</si>
  <si>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</si>
  <si>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</si>
  <si>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</si>
  <si>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</si>
  <si>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</si>
  <si>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</si>
  <si>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</si>
  <si>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</si>
  <si>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</si>
  <si>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</si>
  <si>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</si>
  <si>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</si>
  <si>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</si>
  <si>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</si>
  <si>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</si>
  <si>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</si>
  <si>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</si>
  <si>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</si>
  <si>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</si>
  <si>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</si>
  <si>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</si>
  <si>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</si>
  <si>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</si>
  <si>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</si>
  <si>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</si>
  <si>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</si>
  <si>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</si>
  <si>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</si>
  <si>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</si>
  <si>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</si>
  <si>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</si>
  <si>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</si>
  <si>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</si>
  <si>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</si>
  <si>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</si>
  <si>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</si>
  <si>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</si>
  <si>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</si>
  <si>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</si>
  <si>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</si>
  <si>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</si>
  <si>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</si>
  <si>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</si>
  <si>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</si>
  <si>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</si>
  <si>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</si>
  <si>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</si>
  <si>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</si>
  <si>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</si>
  <si>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</si>
  <si>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</si>
  <si>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</si>
  <si>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</si>
  <si>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</si>
  <si>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</si>
  <si>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</si>
  <si>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</si>
  <si>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</si>
  <si>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</si>
  <si>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</si>
  <si>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</si>
  <si>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</si>
  <si>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</si>
  <si>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</si>
  <si>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</si>
  <si>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</si>
  <si>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</si>
  <si>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</si>
  <si>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</si>
  <si>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</si>
  <si>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</si>
  <si>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</si>
  <si>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</si>
  <si>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</si>
  <si>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</si>
  <si>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</si>
  <si>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</si>
  <si>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</si>
  <si>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</si>
  <si>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</si>
  <si>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</si>
  <si>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</si>
  <si>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</si>
  <si>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</si>
  <si>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</si>
  <si>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</si>
  <si>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</si>
  <si>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</si>
  <si>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</si>
  <si>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</si>
  <si>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</si>
  <si>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</si>
  <si>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</si>
  <si>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</si>
  <si>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</si>
  <si>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</si>
  <si>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</si>
  <si>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</si>
  <si>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</si>
  <si>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</si>
  <si>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</si>
  <si>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</si>
  <si>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</si>
  <si>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</si>
  <si>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</si>
  <si>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</si>
  <si>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</si>
  <si>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</si>
  <si>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</si>
  <si>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</si>
  <si>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</si>
  <si>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</si>
  <si>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</si>
  <si>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</si>
  <si>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</si>
  <si>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</si>
  <si>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</si>
  <si>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</si>
  <si>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</si>
  <si>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</si>
  <si>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</si>
  <si>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</si>
  <si>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</si>
  <si>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</si>
  <si>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</si>
  <si>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</si>
  <si>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</si>
  <si>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</si>
  <si>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</si>
  <si>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</si>
  <si>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</si>
  <si>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</si>
  <si>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</si>
  <si>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</si>
  <si>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</si>
  <si>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</si>
  <si>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</si>
  <si>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</si>
  <si>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</si>
  <si>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</si>
  <si>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</si>
  <si>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</si>
  <si>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</si>
  <si>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</si>
  <si>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</si>
  <si>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</si>
  <si>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</si>
  <si>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</si>
  <si>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</si>
  <si>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</si>
  <si>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</si>
  <si>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</si>
  <si>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</si>
  <si>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</si>
  <si>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</si>
  <si>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</si>
  <si>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</si>
  <si>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</si>
  <si>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</si>
  <si>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</si>
  <si>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</si>
  <si>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</si>
  <si>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</si>
  <si>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</si>
  <si>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</si>
  <si>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</si>
  <si>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</si>
  <si>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</si>
  <si>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</si>
  <si>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</si>
  <si>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</si>
  <si>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</si>
  <si>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</si>
  <si>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</si>
  <si>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</si>
  <si>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</si>
  <si>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</si>
  <si>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</si>
  <si>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</si>
  <si>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</si>
  <si>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</si>
  <si>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</si>
  <si>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</si>
  <si>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</si>
  <si>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</si>
  <si>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</si>
  <si>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</si>
  <si>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</si>
  <si>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</si>
  <si>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</si>
  <si>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</si>
  <si>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</si>
  <si>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</si>
  <si>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</si>
  <si>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</si>
  <si>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</si>
  <si>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</si>
  <si>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</si>
  <si>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</si>
  <si>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</si>
  <si>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</si>
  <si>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</si>
  <si>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</si>
  <si>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</si>
  <si>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</si>
  <si>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</si>
  <si>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</si>
  <si>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</si>
  <si>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</si>
  <si>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</si>
  <si>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</si>
  <si>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</si>
  <si>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</si>
  <si>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</si>
  <si>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</si>
  <si>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</si>
  <si>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</si>
  <si>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</si>
  <si>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</si>
  <si>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</si>
  <si>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</si>
  <si>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</si>
  <si>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</si>
  <si>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</si>
  <si>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</si>
  <si>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</si>
  <si>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</si>
  <si>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</si>
  <si>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</si>
  <si>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</si>
  <si>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</si>
  <si>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</si>
  <si>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</si>
  <si>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</si>
  <si>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</si>
  <si>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</si>
  <si>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</si>
  <si>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</si>
  <si>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</si>
  <si>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</si>
  <si>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</si>
  <si>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</si>
  <si>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</si>
  <si>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</si>
  <si>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</si>
  <si>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</si>
  <si>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</si>
  <si>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</si>
  <si>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</si>
  <si>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</si>
  <si>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</si>
  <si>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</si>
  <si>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</si>
  <si>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</si>
  <si>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</si>
  <si>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</si>
  <si>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</si>
  <si>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</si>
  <si>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</si>
  <si>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</si>
  <si>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</si>
  <si>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</si>
  <si>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</si>
  <si>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</si>
  <si>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</si>
  <si>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</si>
  <si>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</si>
  <si>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</si>
  <si>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</si>
  <si>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</si>
  <si>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</si>
  <si>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</si>
  <si>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</si>
  <si>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</si>
  <si>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</si>
  <si>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</si>
  <si>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</si>
  <si>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</si>
  <si>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</si>
  <si>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</si>
  <si>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</si>
  <si>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</si>
  <si>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</si>
  <si>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</si>
  <si>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</si>
  <si>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</si>
  <si>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</si>
  <si>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</si>
  <si>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</si>
  <si>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</si>
  <si>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</si>
  <si>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</si>
  <si>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</si>
  <si>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</si>
  <si>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</si>
  <si>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</si>
  <si>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</si>
  <si>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</si>
  <si>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</si>
  <si>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</si>
  <si>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</si>
  <si>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</si>
  <si>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</si>
  <si>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</si>
  <si>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</si>
  <si>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</si>
  <si>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</si>
  <si>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</si>
  <si>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</si>
  <si>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</si>
  <si>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</si>
  <si>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</si>
  <si>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</si>
  <si>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</si>
  <si>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</si>
  <si>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</si>
  <si>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</si>
  <si>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</si>
  <si>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</si>
  <si>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</si>
  <si>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</si>
  <si>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</si>
  <si>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</si>
  <si>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</si>
  <si>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</si>
  <si>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</si>
  <si>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</si>
  <si>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</si>
  <si>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</si>
  <si>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</si>
  <si>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</si>
  <si>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</si>
  <si>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</si>
  <si>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</si>
  <si>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</si>
  <si>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</si>
  <si>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</si>
  <si>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</si>
  <si>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</si>
  <si>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</si>
  <si>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</si>
  <si>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</si>
  <si>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</si>
  <si>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</si>
  <si>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</si>
  <si>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</si>
  <si>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</si>
  <si>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</si>
  <si>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</si>
  <si>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</si>
  <si>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</si>
  <si>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</si>
  <si>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</si>
  <si>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</si>
  <si>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</si>
  <si>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</si>
  <si>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</si>
  <si>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</si>
  <si>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</si>
  <si>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</si>
  <si>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</si>
  <si>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</si>
  <si>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</si>
  <si>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</si>
  <si>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</si>
  <si>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</si>
  <si>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</si>
  <si>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</si>
  <si>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</si>
  <si>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</si>
  <si>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</si>
  <si>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</si>
  <si>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</si>
  <si>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</si>
  <si>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</si>
  <si>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</si>
  <si>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</si>
  <si>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</si>
  <si>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</si>
  <si>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</si>
  <si>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</si>
  <si>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</si>
  <si>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</si>
  <si>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</si>
  <si>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</si>
  <si>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</si>
  <si>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</si>
  <si>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</si>
  <si>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</si>
  <si>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</si>
  <si>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</si>
  <si>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</si>
  <si>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</si>
  <si>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</si>
  <si>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</si>
  <si>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</si>
  <si>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</si>
  <si>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</si>
  <si>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</si>
  <si>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</si>
  <si>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</si>
  <si>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</si>
  <si>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</si>
  <si>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</si>
  <si>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</si>
  <si>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</si>
  <si>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</si>
  <si>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</si>
  <si>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</si>
  <si>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</si>
  <si>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</si>
  <si>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</si>
  <si>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</si>
  <si>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</si>
  <si>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</si>
  <si>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</si>
  <si>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</si>
  <si>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</si>
  <si>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</si>
  <si>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</si>
  <si>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</si>
  <si>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</si>
  <si>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</si>
  <si>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</si>
  <si>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</si>
  <si>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</si>
  <si>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</si>
  <si>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</si>
  <si>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</si>
  <si>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</si>
  <si>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</si>
  <si>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</si>
  <si>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</si>
  <si>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</si>
  <si>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</si>
  <si>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</si>
  <si>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</si>
  <si>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</si>
  <si>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</si>
  <si>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</si>
  <si>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</si>
  <si>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</si>
  <si>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</si>
  <si>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</si>
  <si>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</si>
  <si>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</si>
  <si>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</si>
  <si>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</si>
  <si>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</si>
  <si>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</si>
  <si>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</si>
  <si>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</si>
  <si>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</si>
  <si>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</si>
  <si>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</si>
  <si>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</si>
  <si>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</si>
  <si>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</si>
  <si>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</si>
  <si>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</si>
  <si>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</si>
  <si>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</si>
  <si>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</si>
  <si>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</si>
  <si>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</si>
  <si>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</si>
  <si>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</si>
  <si>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</si>
  <si>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</si>
  <si>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</si>
  <si>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</si>
  <si>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</si>
  <si>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</si>
  <si>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</si>
  <si>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</si>
  <si>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</si>
  <si>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</si>
  <si>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</si>
  <si>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</si>
  <si>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</si>
  <si>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</si>
  <si>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</si>
  <si>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</si>
  <si>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</si>
  <si>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</si>
  <si>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</si>
  <si>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</si>
  <si>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</si>
  <si>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</si>
  <si>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</si>
  <si>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</si>
  <si>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</si>
  <si>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</si>
  <si>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</si>
  <si>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</si>
  <si>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</si>
  <si>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</si>
  <si>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</si>
  <si>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</si>
  <si>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</si>
  <si>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</si>
  <si>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</si>
  <si>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</si>
  <si>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</si>
  <si>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</si>
  <si>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</si>
  <si>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</si>
  <si>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</si>
  <si>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</si>
  <si>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</si>
  <si>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</si>
  <si>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</si>
  <si>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</si>
  <si>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</si>
  <si>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</si>
  <si>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</si>
  <si>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</si>
  <si>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</si>
  <si>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</si>
  <si>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</si>
  <si>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</si>
  <si>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</si>
  <si>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</si>
  <si>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</si>
  <si>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</si>
  <si>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</si>
  <si>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</si>
  <si>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</si>
  <si>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</si>
  <si>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</si>
  <si>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</si>
  <si>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</si>
  <si>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</si>
  <si>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</si>
  <si>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</si>
  <si>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</si>
  <si>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</si>
  <si>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</si>
  <si>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</si>
  <si>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</si>
  <si>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</si>
  <si>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</si>
  <si>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</si>
  <si>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</si>
  <si>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</si>
  <si>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</si>
  <si>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</si>
  <si>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</si>
  <si>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</si>
  <si>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</si>
  <si>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</si>
  <si>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</si>
  <si>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</si>
  <si>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</si>
  <si>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</si>
  <si>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</si>
  <si>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</si>
  <si>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</si>
  <si>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</si>
  <si>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</si>
  <si>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</si>
  <si>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</si>
  <si>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</si>
  <si>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</si>
  <si>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</si>
  <si>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</si>
  <si>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</si>
  <si>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</si>
  <si>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</si>
  <si>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</si>
  <si>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</si>
  <si>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</si>
  <si>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</si>
  <si>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</si>
  <si>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</si>
  <si>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</si>
  <si>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</si>
  <si>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</si>
  <si>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</si>
  <si>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</si>
  <si>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</si>
  <si>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</si>
  <si>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</si>
  <si>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</si>
  <si>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</si>
  <si>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</si>
  <si>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</si>
  <si>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</si>
  <si>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</si>
  <si>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</si>
  <si>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</si>
  <si>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</si>
  <si>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</si>
  <si>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</si>
  <si>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</si>
  <si>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</si>
  <si>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</si>
  <si>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</si>
  <si>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</si>
  <si>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</si>
  <si>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</si>
  <si>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</si>
  <si>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</si>
  <si>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</si>
  <si>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</si>
  <si>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</si>
  <si>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</si>
  <si>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</si>
  <si>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</si>
  <si>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</si>
  <si>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</si>
  <si>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</si>
  <si>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</si>
  <si>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</si>
  <si>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</si>
  <si>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</si>
  <si>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</si>
  <si>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</si>
  <si>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</si>
  <si>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</si>
  <si>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</si>
  <si>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</si>
  <si>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</si>
  <si>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</si>
  <si>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</si>
  <si>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</si>
  <si>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</si>
  <si>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</si>
  <si>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</si>
  <si>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</si>
  <si>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</si>
  <si>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</si>
  <si>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</si>
  <si>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</si>
  <si>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</si>
  <si>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</si>
  <si>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</si>
  <si>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</si>
  <si>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</si>
  <si>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</si>
  <si>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</si>
  <si>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</si>
  <si>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</si>
  <si>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</si>
  <si>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</si>
  <si>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</si>
  <si>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</si>
  <si>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</si>
  <si>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</si>
  <si>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</si>
  <si>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</si>
  <si>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</si>
  <si>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</si>
  <si>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</si>
  <si>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</si>
  <si>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</si>
  <si>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</si>
  <si>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</si>
  <si>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</si>
  <si>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</si>
  <si>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</si>
  <si>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</si>
  <si>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</si>
  <si>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</si>
  <si>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</si>
  <si>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</si>
  <si>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</si>
  <si>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</si>
  <si>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</si>
  <si>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</si>
  <si>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</si>
  <si>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</si>
  <si>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</si>
  <si>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</si>
  <si>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</si>
  <si>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</si>
  <si>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</si>
  <si>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</si>
  <si>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</si>
  <si>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</si>
  <si>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</si>
  <si>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</si>
  <si>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</si>
  <si>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</si>
  <si>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</si>
  <si>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</si>
  <si>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</si>
  <si>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</si>
  <si>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</si>
  <si>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</si>
  <si>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</si>
  <si>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</si>
  <si>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</si>
  <si>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</si>
  <si>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</si>
  <si>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</si>
  <si>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</si>
  <si>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</si>
  <si>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</si>
  <si>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</si>
  <si>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</si>
  <si>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</si>
  <si>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</si>
  <si>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</si>
  <si>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</si>
  <si>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</si>
  <si>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</si>
  <si>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</si>
  <si>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</si>
  <si>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</si>
  <si>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</si>
  <si>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</si>
  <si>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</si>
  <si>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</si>
  <si>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</si>
  <si>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</si>
  <si>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</si>
  <si>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</si>
  <si>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</si>
  <si>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</si>
  <si>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</si>
  <si>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</si>
  <si>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</si>
  <si>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</si>
  <si>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</si>
  <si>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</si>
  <si>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</si>
  <si>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</si>
  <si>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</si>
  <si>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</si>
  <si>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</si>
  <si>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</si>
  <si>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</si>
  <si>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</si>
  <si>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</si>
  <si>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</si>
  <si>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</si>
  <si>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</si>
  <si>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</si>
  <si>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</si>
  <si>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</si>
  <si>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</si>
  <si>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</si>
  <si>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</si>
  <si>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</si>
  <si>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</si>
  <si>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</si>
  <si>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</si>
  <si>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</si>
  <si>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</si>
  <si>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</si>
  <si>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</si>
  <si>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</si>
  <si>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</si>
  <si>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</si>
  <si>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</si>
  <si>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</si>
  <si>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</si>
  <si>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</si>
  <si>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</si>
  <si>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</si>
  <si>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</si>
  <si>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</si>
  <si>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</si>
  <si>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</si>
  <si>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</si>
  <si>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</si>
  <si>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</si>
  <si>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</si>
  <si>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</si>
  <si>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</si>
  <si>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</si>
  <si>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</si>
  <si>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</si>
  <si>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</si>
  <si>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</si>
  <si>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</si>
  <si>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</si>
  <si>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</si>
  <si>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</si>
  <si>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</si>
  <si>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</si>
  <si>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</si>
  <si>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</si>
  <si>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</si>
  <si>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</si>
  <si>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</si>
  <si>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</si>
  <si>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</si>
  <si>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</si>
  <si>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</si>
  <si>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</si>
  <si>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</si>
  <si>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</si>
  <si>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</si>
  <si>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</si>
  <si>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</si>
  <si>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</si>
  <si>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</si>
  <si>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</si>
  <si>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</si>
  <si>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</si>
  <si>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</si>
  <si>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</si>
  <si>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</si>
  <si>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</si>
  <si>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</si>
  <si>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</si>
  <si>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</si>
  <si>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</si>
  <si>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</si>
  <si>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</si>
  <si>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</si>
  <si>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</si>
  <si>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</si>
  <si>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</si>
  <si>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</si>
  <si>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</si>
  <si>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</si>
  <si>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</si>
  <si>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</si>
  <si>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</si>
  <si>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</si>
  <si>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</si>
  <si>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</si>
  <si>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</si>
  <si>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</si>
  <si>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</si>
  <si>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</si>
  <si>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</si>
  <si>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</si>
  <si>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</si>
  <si>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</si>
  <si>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</si>
  <si>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</si>
  <si>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</si>
  <si>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</si>
  <si>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</si>
  <si>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</si>
  <si>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</si>
  <si>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</si>
  <si>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</si>
  <si>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</si>
  <si>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</si>
  <si>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</si>
  <si>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</si>
  <si>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</si>
  <si>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</si>
  <si>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</si>
  <si>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</si>
  <si>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</si>
  <si>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</si>
  <si>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</si>
  <si>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</si>
  <si>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</si>
  <si>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</si>
  <si>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</si>
  <si>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</si>
  <si>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</si>
  <si>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</si>
  <si>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</si>
  <si>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</si>
  <si>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</si>
  <si>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</si>
  <si>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</si>
  <si>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</si>
  <si>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</si>
  <si>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</si>
  <si>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</si>
  <si>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</si>
  <si>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</si>
  <si>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</si>
  <si>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</si>
  <si>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</si>
  <si>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</si>
  <si>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</si>
  <si>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</si>
  <si>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</si>
  <si>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</si>
  <si>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</si>
  <si>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</si>
  <si>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</si>
  <si>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</si>
  <si>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</si>
  <si>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</si>
  <si>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</si>
  <si>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</si>
  <si>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</si>
  <si>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</si>
  <si>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</si>
  <si>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</si>
  <si>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</si>
  <si>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</si>
  <si>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</si>
  <si>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</si>
  <si>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</si>
  <si>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</si>
  <si>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</si>
  <si>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</si>
  <si>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</si>
  <si>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</si>
  <si>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</si>
  <si>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</si>
  <si>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</si>
  <si>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</si>
  <si>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</si>
  <si>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</si>
  <si>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</si>
  <si>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</si>
  <si>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</si>
  <si>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</si>
  <si>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</si>
  <si>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</si>
  <si>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</si>
  <si>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</si>
  <si>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</si>
  <si>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</si>
  <si>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</si>
  <si>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</si>
  <si>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</si>
  <si>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</si>
  <si>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</si>
  <si>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</si>
  <si>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</si>
  <si>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</si>
  <si>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</si>
  <si>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</si>
  <si>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</si>
  <si>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</si>
  <si>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</si>
  <si>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</si>
  <si>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</si>
  <si>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</si>
  <si>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</si>
  <si>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</si>
  <si>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</si>
  <si>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</si>
  <si>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</si>
  <si>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</si>
  <si>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</si>
  <si>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</si>
  <si>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</si>
  <si>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</si>
  <si>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</si>
  <si>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</si>
  <si>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</si>
  <si>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</si>
  <si>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</si>
  <si>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</si>
  <si>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</si>
  <si>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</si>
  <si>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</si>
  <si>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</si>
  <si>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</si>
  <si>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</si>
  <si>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</si>
  <si>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</si>
  <si>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</si>
  <si>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</si>
  <si>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</si>
  <si>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</si>
  <si>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</si>
  <si>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</si>
  <si>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</si>
  <si>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</si>
  <si>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</si>
  <si>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</si>
  <si>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</si>
  <si>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</si>
  <si>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</si>
  <si>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</si>
  <si>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</si>
  <si>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</si>
  <si>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</si>
  <si>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</si>
  <si>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</si>
  <si>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</si>
  <si>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</si>
  <si>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</si>
  <si>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</si>
  <si>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</si>
  <si>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</si>
  <si>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</si>
  <si>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</si>
  <si>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</si>
  <si>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</si>
  <si>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</si>
  <si>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</si>
  <si>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</si>
  <si>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</si>
  <si>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</si>
  <si>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</si>
  <si>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</si>
  <si>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</si>
  <si>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</si>
  <si>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</si>
  <si>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</si>
  <si>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</si>
  <si>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</si>
  <si>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</si>
  <si>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</si>
  <si>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</si>
  <si>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</si>
  <si>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</si>
  <si>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</si>
  <si>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</si>
  <si>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</si>
  <si>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</si>
  <si>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</si>
  <si>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</si>
  <si>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</si>
  <si>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</si>
  <si>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</si>
  <si>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</si>
  <si>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</si>
  <si>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</si>
  <si>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</si>
  <si>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</si>
  <si>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</si>
  <si>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</si>
  <si>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</si>
  <si>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</si>
  <si>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</si>
  <si>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</si>
  <si>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</si>
  <si>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</si>
  <si>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</si>
  <si>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</si>
  <si>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</si>
  <si>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</si>
  <si>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</si>
  <si>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</si>
  <si>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</si>
  <si>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</si>
  <si>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</si>
  <si>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</si>
  <si>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</si>
  <si>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</si>
  <si>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</si>
  <si>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</si>
  <si>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</si>
  <si>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</si>
  <si>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</si>
  <si>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</si>
  <si>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</si>
  <si>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</si>
  <si>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</si>
  <si>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</si>
  <si>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</si>
  <si>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</si>
  <si>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</si>
  <si>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</si>
  <si>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</si>
  <si>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</si>
  <si>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</si>
  <si>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</si>
  <si>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</si>
  <si>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</si>
  <si>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</si>
  <si>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</si>
  <si>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</si>
  <si>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</si>
  <si>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</si>
  <si>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</si>
  <si>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</si>
  <si>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</si>
  <si>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</si>
  <si>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</si>
  <si>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</si>
  <si>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</si>
  <si>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</si>
  <si>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</si>
  <si>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</si>
  <si>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</si>
  <si>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</si>
  <si>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</si>
  <si>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</si>
  <si>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</si>
  <si>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</si>
  <si>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</si>
  <si>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</si>
  <si>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</si>
  <si>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</si>
  <si>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</si>
  <si>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</si>
  <si>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</si>
  <si>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</si>
  <si>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</si>
  <si>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</si>
  <si>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</si>
  <si>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</si>
  <si>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</si>
  <si>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</si>
  <si>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</si>
  <si>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</si>
  <si>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</si>
  <si>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</si>
  <si>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</si>
  <si>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</si>
  <si>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</si>
  <si>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</si>
  <si>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</si>
  <si>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</si>
  <si>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</si>
  <si>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</si>
  <si>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</si>
  <si>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</si>
  <si>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</si>
  <si>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</si>
  <si>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</si>
  <si>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</si>
  <si>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</si>
  <si>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</si>
  <si>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</si>
  <si>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</si>
  <si>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</si>
  <si>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</si>
  <si>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</si>
  <si>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</si>
  <si>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</si>
  <si>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</si>
  <si>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</si>
  <si>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</si>
  <si>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</si>
  <si>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</si>
  <si>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</si>
  <si>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</si>
  <si>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</si>
  <si>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</si>
  <si>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</si>
  <si>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</si>
  <si>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</si>
  <si>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</si>
  <si>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</si>
  <si>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</si>
  <si>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</si>
  <si>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</si>
  <si>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</si>
  <si>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</si>
  <si>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</si>
  <si>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</si>
  <si>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</si>
  <si>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</si>
  <si>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</si>
  <si>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</si>
  <si>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</si>
  <si>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</si>
  <si>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</si>
  <si>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</si>
  <si>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</si>
  <si>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</si>
  <si>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</si>
  <si>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</si>
  <si>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</si>
  <si>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</si>
  <si>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</si>
  <si>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</si>
  <si>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</si>
  <si>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</si>
  <si>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</si>
  <si>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</si>
  <si>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</si>
  <si>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</si>
  <si>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</si>
  <si>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</si>
  <si>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</si>
  <si>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</si>
  <si>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</si>
  <si>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</si>
  <si>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</si>
  <si>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</si>
  <si>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</si>
  <si>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</si>
  <si>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</si>
  <si>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</si>
  <si>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</si>
  <si>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</si>
  <si>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</si>
  <si>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</si>
  <si>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</si>
  <si>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</si>
  <si>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</si>
  <si>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</si>
  <si>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</si>
  <si>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</si>
  <si>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</si>
  <si>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</si>
  <si>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</si>
  <si>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</si>
  <si>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</si>
  <si>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</si>
  <si>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</si>
  <si>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</si>
  <si>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</si>
  <si>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</si>
  <si>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</si>
  <si>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</si>
  <si>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</si>
  <si>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</si>
  <si>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</si>
  <si>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</si>
  <si>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</si>
  <si>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</si>
  <si>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</si>
  <si>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</si>
  <si>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</si>
  <si>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</si>
  <si>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</si>
  <si>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</si>
  <si>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</si>
  <si>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</si>
  <si>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</si>
  <si>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</si>
  <si>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</si>
  <si>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</si>
  <si>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</si>
  <si>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</si>
  <si>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</si>
  <si>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</si>
  <si>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</si>
  <si>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</si>
  <si>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</si>
  <si>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</si>
  <si>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</si>
  <si>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</si>
  <si>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</si>
  <si>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</si>
  <si>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</si>
  <si>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</si>
  <si>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</si>
  <si>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</si>
  <si>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</si>
  <si>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</si>
  <si>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</si>
  <si>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</si>
  <si>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</si>
  <si>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</si>
  <si>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</si>
  <si>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</si>
  <si>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</si>
  <si>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</si>
  <si>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</si>
  <si>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</si>
  <si>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</si>
  <si>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</si>
  <si>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</si>
  <si>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</si>
  <si>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</si>
  <si>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</si>
  <si>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</si>
  <si>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</si>
  <si>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</si>
  <si>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</si>
  <si>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</si>
  <si>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</si>
  <si>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</si>
  <si>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</si>
  <si>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</si>
  <si>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</si>
  <si>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</si>
  <si>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</si>
  <si>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</si>
  <si>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</si>
  <si>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</si>
  <si>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</si>
  <si>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</si>
  <si>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</si>
  <si>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</si>
  <si>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</si>
  <si>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</si>
  <si>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</si>
  <si>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</si>
  <si>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</si>
  <si>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</si>
  <si>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</si>
  <si>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</si>
  <si>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</si>
  <si>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</si>
  <si>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</si>
  <si>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</si>
  <si>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</si>
  <si>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</si>
  <si>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</si>
  <si>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</si>
  <si>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</si>
  <si>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</si>
  <si>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</si>
  <si>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</si>
  <si>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</si>
  <si>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</si>
  <si>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</si>
  <si>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</si>
  <si>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</si>
  <si>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</si>
  <si>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</si>
  <si>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</si>
  <si>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</si>
  <si>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</si>
  <si>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</si>
  <si>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</si>
  <si>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</si>
  <si>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</si>
  <si>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</si>
  <si>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</si>
  <si>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</si>
  <si>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</si>
  <si>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</si>
  <si>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</si>
  <si>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</si>
  <si>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</si>
  <si>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</si>
  <si>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</si>
  <si>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</si>
  <si>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</si>
  <si>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</si>
  <si>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</si>
  <si>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</si>
  <si>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</si>
  <si>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</si>
  <si>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</si>
  <si>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</si>
  <si>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</si>
  <si>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</si>
  <si>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</si>
  <si>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</si>
  <si>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</si>
  <si>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</si>
  <si>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</si>
  <si>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</si>
  <si>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</si>
  <si>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</si>
  <si>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</si>
  <si>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</si>
  <si>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</si>
  <si>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</si>
  <si>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</si>
  <si>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</si>
  <si>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</si>
  <si>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</si>
  <si>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</si>
  <si>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</si>
  <si>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</si>
  <si>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</si>
  <si>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</si>
  <si>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</si>
  <si>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</si>
  <si>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</si>
  <si>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</si>
  <si>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</si>
  <si>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</si>
  <si>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</si>
  <si>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</si>
  <si>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</si>
  <si>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</si>
  <si>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</si>
  <si>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</si>
  <si>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</si>
  <si>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</si>
  <si>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</si>
  <si>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</si>
  <si>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</si>
  <si>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</si>
  <si>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</si>
  <si>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</si>
  <si>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</si>
  <si>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</si>
  <si>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</si>
  <si>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</si>
  <si>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</si>
  <si>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</si>
  <si>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</si>
  <si>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</si>
  <si>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</si>
  <si>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</si>
  <si>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</si>
  <si>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</si>
  <si>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</si>
  <si>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</si>
  <si>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</si>
  <si>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</si>
  <si>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</si>
  <si>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</si>
  <si>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</si>
  <si>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</si>
  <si>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</si>
  <si>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</si>
  <si>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</si>
  <si>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</si>
  <si>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</si>
  <si>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</si>
  <si>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</si>
  <si>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</si>
  <si>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</si>
  <si>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</si>
  <si>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</si>
  <si>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</si>
  <si>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</si>
  <si>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</si>
  <si>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</si>
  <si>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</si>
  <si>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</si>
  <si>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</si>
  <si>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</si>
  <si>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</si>
  <si>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</si>
  <si>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</si>
  <si>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</si>
  <si>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</si>
  <si>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</si>
  <si>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</si>
  <si>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</si>
  <si>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</si>
  <si>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</si>
  <si>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</si>
  <si>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</si>
  <si>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</si>
  <si>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</si>
  <si>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</si>
  <si>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</si>
  <si>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</si>
  <si>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</si>
  <si>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</si>
  <si>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</si>
  <si>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</si>
  <si>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</si>
  <si>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</si>
  <si>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</si>
  <si>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</si>
  <si>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</si>
  <si>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</si>
  <si>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</si>
  <si>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</si>
  <si>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</si>
  <si>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</si>
  <si>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</si>
  <si>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</si>
  <si>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</si>
  <si>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</si>
  <si>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</si>
  <si>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</si>
  <si>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</si>
  <si>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</si>
  <si>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</si>
  <si>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</si>
  <si>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</si>
  <si>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</si>
  <si>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</si>
  <si>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</si>
  <si>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</si>
  <si>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</si>
  <si>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</si>
  <si>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</si>
  <si>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</si>
  <si>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</si>
  <si>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</si>
  <si>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</si>
  <si>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</si>
  <si>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</si>
  <si>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</si>
  <si>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</si>
  <si>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</si>
  <si>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</si>
  <si>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</si>
  <si>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</si>
  <si>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</si>
  <si>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</si>
  <si>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</si>
  <si>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</si>
  <si>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</si>
  <si>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</si>
  <si>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</si>
  <si>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</si>
  <si>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</si>
  <si>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</si>
  <si>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</si>
  <si>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</si>
  <si>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</si>
  <si>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</si>
  <si>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</si>
  <si>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</si>
  <si>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</si>
  <si>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</si>
  <si>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</si>
  <si>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</si>
  <si>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</si>
  <si>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</si>
  <si>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</si>
  <si>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</si>
  <si>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</si>
  <si>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</si>
  <si>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</si>
  <si>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</si>
  <si>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</si>
  <si>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</si>
  <si>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</si>
  <si>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</si>
  <si>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</si>
  <si>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</si>
  <si>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</si>
  <si>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</si>
  <si>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</si>
  <si>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</si>
  <si>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</si>
  <si>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</si>
  <si>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</si>
  <si>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</si>
  <si>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</si>
  <si>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</si>
  <si>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</si>
  <si>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</si>
  <si>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</si>
  <si>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</si>
  <si>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</si>
  <si>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</si>
  <si>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</si>
  <si>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</si>
  <si>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</si>
  <si>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</si>
  <si>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</si>
  <si>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</si>
  <si>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</si>
  <si>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</si>
  <si>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</si>
  <si>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</si>
  <si>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</si>
  <si>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</si>
  <si>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</si>
  <si>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</si>
  <si>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</si>
  <si>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</si>
  <si>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</si>
  <si>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</si>
  <si>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</si>
  <si>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</si>
  <si>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</si>
  <si>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</si>
  <si>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</si>
  <si>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</si>
  <si>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</si>
  <si>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</si>
  <si>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</si>
  <si>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</si>
  <si>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</si>
  <si>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</si>
  <si>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</si>
  <si>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</si>
  <si>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</si>
  <si>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</si>
  <si>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</si>
  <si>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</si>
  <si>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</si>
  <si>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</si>
  <si>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</si>
  <si>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</si>
  <si>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</si>
  <si>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</si>
  <si>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</si>
  <si>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</si>
  <si>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</si>
  <si>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</si>
  <si>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</si>
  <si>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</si>
  <si>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</si>
  <si>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</si>
  <si>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</si>
  <si>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</si>
  <si>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</si>
  <si>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</si>
  <si>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</si>
  <si>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</si>
  <si>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</si>
  <si>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</si>
  <si>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</si>
  <si>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</si>
  <si>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</si>
  <si>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</si>
  <si>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</si>
  <si>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</si>
  <si>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</si>
  <si>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</si>
  <si>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</si>
  <si>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</si>
  <si>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</si>
  <si>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</si>
  <si>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</si>
  <si>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</si>
  <si>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</si>
  <si>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</si>
  <si>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</si>
  <si>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</si>
  <si>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</si>
  <si>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</si>
  <si>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</si>
  <si>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</si>
  <si>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</si>
  <si>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</si>
  <si>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</si>
  <si>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</si>
  <si>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</si>
  <si>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</si>
  <si>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</si>
  <si>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</si>
  <si>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</si>
  <si>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</si>
  <si>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</si>
  <si>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</si>
  <si>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</si>
  <si>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</si>
  <si>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</si>
  <si>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</si>
  <si>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</si>
  <si>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</si>
  <si>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</si>
  <si>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</si>
  <si>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</si>
  <si>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</si>
  <si>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</si>
  <si>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</si>
  <si>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</si>
  <si>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</si>
  <si>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</si>
  <si>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</si>
  <si>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</si>
  <si>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</si>
  <si>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</si>
  <si>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</si>
  <si>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</si>
  <si>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</si>
  <si>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</si>
  <si>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</si>
  <si>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</si>
  <si>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</si>
  <si>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</si>
  <si>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</si>
  <si>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</si>
  <si>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</si>
  <si>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</si>
  <si>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</si>
  <si>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</si>
  <si>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</si>
  <si>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</si>
  <si>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</si>
  <si>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</si>
  <si>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</si>
  <si>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</si>
  <si>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</si>
  <si>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</si>
  <si>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</si>
  <si>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</si>
  <si>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</si>
  <si>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</si>
  <si>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</si>
  <si>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</si>
  <si>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</si>
  <si>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</si>
  <si>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</si>
  <si>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</si>
  <si>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</si>
  <si>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</si>
  <si>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</si>
  <si>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</si>
  <si>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</si>
  <si>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</si>
  <si>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</si>
  <si>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</si>
  <si>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</si>
  <si>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</si>
  <si>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</si>
  <si>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</si>
  <si>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</si>
  <si>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</si>
  <si>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</si>
  <si>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</si>
  <si>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</si>
  <si>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</si>
  <si>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</si>
  <si>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</si>
  <si>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</si>
  <si>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</si>
  <si>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</si>
  <si>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</si>
  <si>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</si>
  <si>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</si>
  <si>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</si>
  <si>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</si>
  <si>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</si>
  <si>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</si>
  <si>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</si>
  <si>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</si>
  <si>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</si>
  <si>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</si>
  <si>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</si>
  <si>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</si>
  <si>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</si>
  <si>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</si>
  <si>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</si>
  <si>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</si>
  <si>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</si>
  <si>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</si>
  <si>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</si>
  <si>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</si>
  <si>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</si>
  <si>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</si>
  <si>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</si>
  <si>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</si>
  <si>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</si>
  <si>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</si>
  <si>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</si>
  <si>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</si>
  <si>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</si>
  <si>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</si>
  <si>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</si>
  <si>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</si>
  <si>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</si>
  <si>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</si>
  <si>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</si>
  <si>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</si>
  <si>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</si>
  <si>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</si>
  <si>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</si>
  <si>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</si>
  <si>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</si>
  <si>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</si>
  <si>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</si>
  <si>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</si>
  <si>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</si>
  <si>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</si>
  <si>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</si>
  <si>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</si>
  <si>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</si>
  <si>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</si>
  <si>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</si>
  <si>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</si>
  <si>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</si>
  <si>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</si>
  <si>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</si>
  <si>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</si>
  <si>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</si>
  <si>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</si>
  <si>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</si>
  <si>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</si>
  <si>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</si>
  <si>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</si>
  <si>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</si>
  <si>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</si>
  <si>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</si>
  <si>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</si>
  <si>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</si>
  <si>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</si>
  <si>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</si>
  <si>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</si>
  <si>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</si>
  <si>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</si>
  <si>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</si>
  <si>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</si>
  <si>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</si>
  <si>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</si>
  <si>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</si>
  <si>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</si>
  <si>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</si>
  <si>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</si>
  <si>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</si>
  <si>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</si>
  <si>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</si>
  <si>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</si>
  <si>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</si>
  <si>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</si>
  <si>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</si>
  <si>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</si>
  <si>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</si>
  <si>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</si>
  <si>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</si>
  <si>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</si>
  <si>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</si>
  <si>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</si>
  <si>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</si>
  <si>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</si>
  <si>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</si>
  <si>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</si>
  <si>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</si>
  <si>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</si>
  <si>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</si>
  <si>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</si>
  <si>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</si>
  <si>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</si>
  <si>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</si>
  <si>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</si>
  <si>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</si>
  <si>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</si>
  <si>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</si>
  <si>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</si>
  <si>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</si>
  <si>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</si>
  <si>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</si>
  <si>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</si>
  <si>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</si>
  <si>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</si>
  <si>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</si>
  <si>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</si>
  <si>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</si>
  <si>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</si>
  <si>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</si>
  <si>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</si>
  <si>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</si>
  <si>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</si>
  <si>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</si>
  <si>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</si>
  <si>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</si>
  <si>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</si>
  <si>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</si>
  <si>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</si>
  <si>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</si>
  <si>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</si>
  <si>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</si>
  <si>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</si>
  <si>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</si>
  <si>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</si>
  <si>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</si>
  <si>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</si>
  <si>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</si>
  <si>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</si>
  <si>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</si>
  <si>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</si>
  <si>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</si>
  <si>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</si>
  <si>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</si>
  <si>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</si>
  <si>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</si>
  <si>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</si>
  <si>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</si>
  <si>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</si>
  <si>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</si>
  <si>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</si>
  <si>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</si>
  <si>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</si>
  <si>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</si>
  <si>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</si>
  <si>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</si>
  <si>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</si>
  <si>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</si>
  <si>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</si>
  <si>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</si>
  <si>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</si>
  <si>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</si>
  <si>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</si>
  <si>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</si>
  <si>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</si>
  <si>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</si>
  <si>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</si>
  <si>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</si>
  <si>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</si>
  <si>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</si>
  <si>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</si>
  <si>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</si>
  <si>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</si>
  <si>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</si>
  <si>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</si>
  <si>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</si>
  <si>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</si>
  <si>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</si>
  <si>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</si>
  <si>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</si>
  <si>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</si>
  <si>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</si>
  <si>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</si>
  <si>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</si>
  <si>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</si>
  <si>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</si>
  <si>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</si>
  <si>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</si>
  <si>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</si>
  <si>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</si>
  <si>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</si>
  <si>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</si>
  <si>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</si>
  <si>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</si>
  <si>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</si>
  <si>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</si>
  <si>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</si>
  <si>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</si>
  <si>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</si>
  <si>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</si>
  <si>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</si>
  <si>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</si>
  <si>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</si>
  <si>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</si>
  <si>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</si>
  <si>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</si>
  <si>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</si>
  <si>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</si>
  <si>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</si>
  <si>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</si>
  <si>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</si>
  <si>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</si>
  <si>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</si>
  <si>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</si>
  <si>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</si>
  <si>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</si>
  <si>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</si>
  <si>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</si>
  <si>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</si>
  <si>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</si>
  <si>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</si>
  <si>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</si>
  <si>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</si>
  <si>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</si>
  <si>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</si>
  <si>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</si>
  <si>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</si>
  <si>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</si>
  <si>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</si>
  <si>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</si>
  <si>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</si>
  <si>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</si>
  <si>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</si>
  <si>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</si>
  <si>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</si>
  <si>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</si>
  <si>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</si>
  <si>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</si>
  <si>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</si>
  <si>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</si>
  <si>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</si>
  <si>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</si>
  <si>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</si>
  <si>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</si>
  <si>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</si>
  <si>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</si>
  <si>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</si>
  <si>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</si>
  <si>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</si>
  <si>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</si>
  <si>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</si>
  <si>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</si>
  <si>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</si>
  <si>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</si>
  <si>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</si>
  <si>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</si>
  <si>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</si>
  <si>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</si>
  <si>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</si>
  <si>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</si>
  <si>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</si>
  <si>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</si>
  <si>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</si>
  <si>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</si>
  <si>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</si>
  <si>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</si>
  <si>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</si>
  <si>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</si>
  <si>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</si>
  <si>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</si>
  <si>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</si>
  <si>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</si>
  <si>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</si>
  <si>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</si>
  <si>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</si>
  <si>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</si>
  <si>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</si>
  <si>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</si>
  <si>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</si>
  <si>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</si>
  <si>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</si>
  <si>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</si>
  <si>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</si>
  <si>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</si>
  <si>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</si>
  <si>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</si>
  <si>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</si>
  <si>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</si>
  <si>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</si>
  <si>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</si>
  <si>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</si>
  <si>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</si>
  <si>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</si>
  <si>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</si>
  <si>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</si>
  <si>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</si>
  <si>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</si>
  <si>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</si>
  <si>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</si>
  <si>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</si>
  <si>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</si>
  <si>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</si>
  <si>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</si>
  <si>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</si>
  <si>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</si>
  <si>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</si>
  <si>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</si>
  <si>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</si>
  <si>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</si>
  <si>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</si>
  <si>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</si>
  <si>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</si>
  <si>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</si>
  <si>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</si>
  <si>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</si>
  <si>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</si>
  <si>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</si>
  <si>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</si>
  <si>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</si>
  <si>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</si>
  <si>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</si>
  <si>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</si>
  <si>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</si>
  <si>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</si>
  <si>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</si>
  <si>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</si>
  <si>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</si>
  <si>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</si>
  <si>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</si>
  <si>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</si>
  <si>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</si>
  <si>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</si>
  <si>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</si>
  <si>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</si>
  <si>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</si>
  <si>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</si>
  <si>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</si>
  <si>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</si>
  <si>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</si>
  <si>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</si>
  <si>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</si>
  <si>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</si>
  <si>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</si>
  <si>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</si>
  <si>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</si>
  <si>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</si>
  <si>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</si>
  <si>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</si>
  <si>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</si>
  <si>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</si>
  <si>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</si>
  <si>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</si>
  <si>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</si>
  <si>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</si>
  <si>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</si>
  <si>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</si>
  <si>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</si>
  <si>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</si>
  <si>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</si>
  <si>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</si>
  <si>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</si>
  <si>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</si>
  <si>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</si>
  <si>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</si>
  <si>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</si>
  <si>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</si>
  <si>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</si>
  <si>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</si>
  <si>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</si>
  <si>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</si>
  <si>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</si>
  <si>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</si>
  <si>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</si>
  <si>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</si>
  <si>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</si>
  <si>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</si>
  <si>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</si>
  <si>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</si>
  <si>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</si>
  <si>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</si>
  <si>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</si>
  <si>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</si>
  <si>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</si>
  <si>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</si>
  <si>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</si>
  <si>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</si>
  <si>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</si>
  <si>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</si>
  <si>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</si>
  <si>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</si>
  <si>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</si>
  <si>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</si>
  <si>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</si>
  <si>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</si>
  <si>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</si>
  <si>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</si>
  <si>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</si>
  <si>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</si>
  <si>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</si>
  <si>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</si>
  <si>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</si>
  <si>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</si>
  <si>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</si>
  <si>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</si>
  <si>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</si>
  <si>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</si>
  <si>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</si>
  <si>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</si>
  <si>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</si>
  <si>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</si>
  <si>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</si>
  <si>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</si>
  <si>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</si>
  <si>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</si>
  <si>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</si>
  <si>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</si>
  <si>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</si>
  <si>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</si>
  <si>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</si>
  <si>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</si>
  <si>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</si>
  <si>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</si>
  <si>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</si>
  <si>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</si>
  <si>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</si>
  <si>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</si>
  <si>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</si>
  <si>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</si>
  <si>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</si>
  <si>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</si>
  <si>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</si>
  <si>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</si>
  <si>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</si>
  <si>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</si>
  <si>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</si>
  <si>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</si>
  <si>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</si>
  <si>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</si>
  <si>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</si>
  <si>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</si>
  <si>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</si>
  <si>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</si>
  <si>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</si>
  <si>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</si>
  <si>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</si>
  <si>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</si>
  <si>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</si>
  <si>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</si>
  <si>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</si>
  <si>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</si>
  <si>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</si>
  <si>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</si>
  <si>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</si>
  <si>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</si>
  <si>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</si>
  <si>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</si>
  <si>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</si>
  <si>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</si>
  <si>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</si>
  <si>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</si>
  <si>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</si>
  <si>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</si>
  <si>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</si>
  <si>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</si>
  <si>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</si>
  <si>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</si>
  <si>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</si>
  <si>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</si>
  <si>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</si>
  <si>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</si>
  <si>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</si>
  <si>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</si>
  <si>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</si>
  <si>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</si>
  <si>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</si>
  <si>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</si>
  <si>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</si>
  <si>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</si>
  <si>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</si>
  <si>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</si>
  <si>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</si>
  <si>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</si>
  <si>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</si>
  <si>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</si>
  <si>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</si>
  <si>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</si>
  <si>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</si>
  <si>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</si>
  <si>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</si>
  <si>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</si>
  <si>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</si>
  <si>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</si>
  <si>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</si>
  <si>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</si>
  <si>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</si>
  <si>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</si>
  <si>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</si>
  <si>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</si>
  <si>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</si>
  <si>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</si>
  <si>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</si>
  <si>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</si>
  <si>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</si>
  <si>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</si>
  <si>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</si>
  <si>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</si>
  <si>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</si>
  <si>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</si>
  <si>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</si>
  <si>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</si>
  <si>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</si>
  <si>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</si>
  <si>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</si>
  <si>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</si>
  <si>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</si>
  <si>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</si>
  <si>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</si>
  <si>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</si>
  <si>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</si>
  <si>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</si>
  <si>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</si>
  <si>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</si>
  <si>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</si>
  <si>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</si>
  <si>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</si>
  <si>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</si>
  <si>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</si>
  <si>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</si>
  <si>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</si>
  <si>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</si>
  <si>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</si>
  <si>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</si>
  <si>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</si>
  <si>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</si>
  <si>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</si>
  <si>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</si>
  <si>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</si>
  <si>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</si>
  <si>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</si>
  <si>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</si>
  <si>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</si>
  <si>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</si>
  <si>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</si>
  <si>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</si>
  <si>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</si>
  <si>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</si>
  <si>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</si>
  <si>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</si>
  <si>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</si>
  <si>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</si>
  <si>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</si>
  <si>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</si>
  <si>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</si>
  <si>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</si>
  <si>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</si>
  <si>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</si>
  <si>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</si>
  <si>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</si>
  <si>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</si>
  <si>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</si>
  <si>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</si>
  <si>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</si>
  <si>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</si>
  <si>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</si>
  <si>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</si>
  <si>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</si>
  <si>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</si>
  <si>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</si>
  <si>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</si>
  <si>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</si>
  <si>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</si>
  <si>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</si>
  <si>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</si>
  <si>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</si>
  <si>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</si>
  <si>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</si>
  <si>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</si>
  <si>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</si>
  <si>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</si>
  <si>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</si>
  <si>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</si>
  <si>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</si>
  <si>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</si>
  <si>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</si>
  <si>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</si>
  <si>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</si>
  <si>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</si>
  <si>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</si>
  <si>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</si>
  <si>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</si>
  <si>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</si>
  <si>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</si>
  <si>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</si>
  <si>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</si>
  <si>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</si>
  <si>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</si>
  <si>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</si>
  <si>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</si>
  <si>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</si>
  <si>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</si>
  <si>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</si>
  <si>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</si>
  <si>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</si>
  <si>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</si>
  <si>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</si>
  <si>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</si>
  <si>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</si>
  <si>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</si>
  <si>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</si>
  <si>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</si>
  <si>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</si>
  <si>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</si>
  <si>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</si>
  <si>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</si>
  <si>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</si>
  <si>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</si>
  <si>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</si>
  <si>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</si>
  <si>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</si>
  <si>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</si>
  <si>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</si>
  <si>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</si>
  <si>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</si>
  <si>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</si>
  <si>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</si>
  <si>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</si>
  <si>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</si>
  <si>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</si>
  <si>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</si>
  <si>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</si>
  <si>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</si>
  <si>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</si>
  <si>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</si>
  <si>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</si>
  <si>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</si>
  <si>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</si>
  <si>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</si>
  <si>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</si>
  <si>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</si>
  <si>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</si>
  <si>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</si>
  <si>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</si>
  <si>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</si>
  <si>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</si>
  <si>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</si>
  <si>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</si>
  <si>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</si>
  <si>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</si>
  <si>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</si>
  <si>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</si>
  <si>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</si>
  <si>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</si>
  <si>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</si>
  <si>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</si>
  <si>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</si>
  <si>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</si>
  <si>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</si>
  <si>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</si>
  <si>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</si>
  <si>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</si>
  <si>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</si>
  <si>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</si>
  <si>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</si>
  <si>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</si>
  <si>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</si>
  <si>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</si>
  <si>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</si>
  <si>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</si>
  <si>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</si>
  <si>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</si>
  <si>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</si>
  <si>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</si>
  <si>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</si>
  <si>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</si>
  <si>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</si>
  <si>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</si>
  <si>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</si>
  <si>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</si>
  <si>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</si>
  <si>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</si>
  <si>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</si>
  <si>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</si>
  <si>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</si>
  <si>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</si>
  <si>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</si>
  <si>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</si>
  <si>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</si>
  <si>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</si>
  <si>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</si>
  <si>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</si>
  <si>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</si>
  <si>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</si>
  <si>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</si>
  <si>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</si>
  <si>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</si>
  <si>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</si>
  <si>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</si>
  <si>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</si>
  <si>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</si>
  <si>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</si>
  <si>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</si>
  <si>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</si>
  <si>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</si>
  <si>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</si>
  <si>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</si>
  <si>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</si>
  <si>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</si>
  <si>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</si>
  <si>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</si>
  <si>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</si>
  <si>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</si>
  <si>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</si>
  <si>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</si>
  <si>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</si>
  <si>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</si>
  <si>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</si>
  <si>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</si>
  <si>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</si>
  <si>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</si>
  <si>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</si>
  <si>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</si>
  <si>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</si>
  <si>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</si>
  <si>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</si>
  <si>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</si>
  <si>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</si>
  <si>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</si>
  <si>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</si>
  <si>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</si>
  <si>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</si>
  <si>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</si>
  <si>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</si>
  <si>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</si>
  <si>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</si>
  <si>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</si>
  <si>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</si>
  <si>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</si>
  <si>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</si>
  <si>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</si>
  <si>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</si>
  <si>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</si>
  <si>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</si>
  <si>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</si>
  <si>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</si>
  <si>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</si>
  <si>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</si>
  <si>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</si>
  <si>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</si>
  <si>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</si>
  <si>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</si>
  <si>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</si>
  <si>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</si>
  <si>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</si>
  <si>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</si>
  <si>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</si>
  <si>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</si>
  <si>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</si>
  <si>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</si>
  <si>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</si>
  <si>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</si>
  <si>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</si>
  <si>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</si>
  <si>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</si>
  <si>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</si>
  <si>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</si>
  <si>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</si>
  <si>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</si>
  <si>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</si>
  <si>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</si>
  <si>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</si>
  <si>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</si>
  <si>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</si>
  <si>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</si>
  <si>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</si>
  <si>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</si>
  <si>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</si>
  <si>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</si>
  <si>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</si>
  <si>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</si>
  <si>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</si>
  <si>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</si>
  <si>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</si>
  <si>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</si>
  <si>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</si>
  <si>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</si>
  <si>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</si>
  <si>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</si>
  <si>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</si>
  <si>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</si>
  <si>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</si>
  <si>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</si>
  <si>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</si>
  <si>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</si>
  <si>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</si>
  <si>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</si>
  <si>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</si>
  <si>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</si>
  <si>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</si>
  <si>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</si>
  <si>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</si>
  <si>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</si>
  <si>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</si>
  <si>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</si>
  <si>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</si>
  <si>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</si>
  <si>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</si>
  <si>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</si>
  <si>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</si>
  <si>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</si>
  <si>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</si>
  <si>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</si>
  <si>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</si>
  <si>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</si>
  <si>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</si>
  <si>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</si>
  <si>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</si>
  <si>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</si>
  <si>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</si>
  <si>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</si>
  <si>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</si>
  <si>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</si>
  <si>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</si>
  <si>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</si>
  <si>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</si>
  <si>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</si>
  <si>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</si>
  <si>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</si>
  <si>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</si>
  <si>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</si>
  <si>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</si>
  <si>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</si>
  <si>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</si>
  <si>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</si>
  <si>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</si>
  <si>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</si>
  <si>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</si>
  <si>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</si>
  <si>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</si>
  <si>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</si>
  <si>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</si>
  <si>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</si>
  <si>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</si>
  <si>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</si>
  <si>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</si>
  <si>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</si>
  <si>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</si>
  <si>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</si>
  <si>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</si>
  <si>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</si>
  <si>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</si>
  <si>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</si>
  <si>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</si>
  <si>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</si>
  <si>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</si>
  <si>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</si>
  <si>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</si>
  <si>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</si>
  <si>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</si>
  <si>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</si>
  <si>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</si>
  <si>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</si>
  <si>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</si>
  <si>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</si>
  <si>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</si>
  <si>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</si>
  <si>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</si>
  <si>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</si>
  <si>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</si>
  <si>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</si>
  <si>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</si>
  <si>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</si>
  <si>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</si>
  <si>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</si>
  <si>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</si>
  <si>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</si>
  <si>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</si>
  <si>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</si>
  <si>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</si>
  <si>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</si>
  <si>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</si>
  <si>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</si>
  <si>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</si>
  <si>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</si>
  <si>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</si>
  <si>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</si>
  <si>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</si>
  <si>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</si>
  <si>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</si>
  <si>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</si>
  <si>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</si>
  <si>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</si>
  <si>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</si>
  <si>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</si>
  <si>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</si>
  <si>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</si>
  <si>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</si>
  <si>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</si>
  <si>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</si>
  <si>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</si>
  <si>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</si>
  <si>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</si>
  <si>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</si>
  <si>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</si>
  <si>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</si>
  <si>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</si>
  <si>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</si>
  <si>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</si>
  <si>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</si>
  <si>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</si>
  <si>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</si>
  <si>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</si>
  <si>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</si>
  <si>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</si>
  <si>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</si>
  <si>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</si>
  <si>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</si>
  <si>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</si>
  <si>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</si>
  <si>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</si>
  <si>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</si>
  <si>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</si>
  <si>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</si>
  <si>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</si>
  <si>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</si>
  <si>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</si>
  <si>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</si>
  <si>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</si>
  <si>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</si>
  <si>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</si>
  <si>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</si>
  <si>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</si>
  <si>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</si>
  <si>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</si>
  <si>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</si>
  <si>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</si>
  <si>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</si>
  <si>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</si>
  <si>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</si>
  <si>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</si>
  <si>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</si>
  <si>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</si>
  <si>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</si>
  <si>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</si>
  <si>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</si>
  <si>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</si>
  <si>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</si>
  <si>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</si>
  <si>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</si>
  <si>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</si>
  <si>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</si>
  <si>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</si>
  <si>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</si>
  <si>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</si>
  <si>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</si>
  <si>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</si>
  <si>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</si>
  <si>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</si>
  <si>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</si>
  <si>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</si>
  <si>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</si>
  <si>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</si>
  <si>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</si>
  <si>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</si>
  <si>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</si>
  <si>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</si>
  <si>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</si>
  <si>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</si>
  <si>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</si>
  <si>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</si>
  <si>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</si>
  <si>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</si>
  <si>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</si>
  <si>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</si>
  <si>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</si>
  <si>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</si>
  <si>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</si>
  <si>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</si>
  <si>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</si>
  <si>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</si>
  <si>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</si>
  <si>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</si>
  <si>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</si>
  <si>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</si>
  <si>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</si>
  <si>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</si>
  <si>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</si>
  <si>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</si>
  <si>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</si>
  <si>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</si>
  <si>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</si>
  <si>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</si>
  <si>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</si>
  <si>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</si>
  <si>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</si>
  <si>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</si>
  <si>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</si>
  <si>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</si>
  <si>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</si>
  <si>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</si>
  <si>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</si>
  <si>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</si>
  <si>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</si>
  <si>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</si>
  <si>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</si>
  <si>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</si>
  <si>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</si>
  <si>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</si>
  <si>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</si>
  <si>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</si>
  <si>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</si>
  <si>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</si>
  <si>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</si>
  <si>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</si>
  <si>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</si>
  <si>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</si>
  <si>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</si>
  <si>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</si>
  <si>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</si>
  <si>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</si>
  <si>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</si>
  <si>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</si>
  <si>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</si>
  <si>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</si>
  <si>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</si>
  <si>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</si>
  <si>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</si>
  <si>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</si>
  <si>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</si>
  <si>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</si>
  <si>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</si>
  <si>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</si>
  <si>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</si>
  <si>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</si>
  <si>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</si>
  <si>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</si>
  <si>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</si>
  <si>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</si>
  <si>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</si>
  <si>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</si>
  <si>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</si>
  <si>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</si>
  <si>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</si>
  <si>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</si>
  <si>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</si>
  <si>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</si>
  <si>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</si>
  <si>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</si>
  <si>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</si>
  <si>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</si>
  <si>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</si>
  <si>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</si>
  <si>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</si>
  <si>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</si>
  <si>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</si>
  <si>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</si>
  <si>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</si>
  <si>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</si>
  <si>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</si>
  <si>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</si>
  <si>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</si>
  <si>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</si>
  <si>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</si>
  <si>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</si>
  <si>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</si>
  <si>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</si>
  <si>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</si>
  <si>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</si>
  <si>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</si>
  <si>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</si>
  <si>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</si>
  <si>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</si>
  <si>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</si>
  <si>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</si>
  <si>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</si>
  <si>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</si>
  <si>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</si>
  <si>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</si>
  <si>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</si>
  <si>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</si>
  <si>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</si>
  <si>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</si>
  <si>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</si>
  <si>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</si>
  <si>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</si>
  <si>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</si>
  <si>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</si>
  <si>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</si>
  <si>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</si>
  <si>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</si>
  <si>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</si>
  <si>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</si>
  <si>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</si>
  <si>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</si>
  <si>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</si>
  <si>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</si>
  <si>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</si>
  <si>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</si>
  <si>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</si>
  <si>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</si>
  <si>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</si>
  <si>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</si>
  <si>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</si>
  <si>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</si>
  <si>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</si>
  <si>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</si>
  <si>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</si>
  <si>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</si>
  <si>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</si>
  <si>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</si>
  <si>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</si>
  <si>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</si>
  <si>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</si>
  <si>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</si>
  <si>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</si>
  <si>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</si>
  <si>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</si>
  <si>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</si>
  <si>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</si>
  <si>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</si>
  <si>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</si>
  <si>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</si>
  <si>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</si>
  <si>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</si>
  <si>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</si>
  <si>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</si>
  <si>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</si>
  <si>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</si>
  <si>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</si>
  <si>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</si>
  <si>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</si>
  <si>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</si>
  <si>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</si>
  <si>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</si>
  <si>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</si>
  <si>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</si>
  <si>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</si>
  <si>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</si>
  <si>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</si>
  <si>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</si>
  <si>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</si>
  <si>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</si>
  <si>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</si>
  <si>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</si>
  <si>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</si>
  <si>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</si>
  <si>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</si>
  <si>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</si>
  <si>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</si>
  <si>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</si>
  <si>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</si>
  <si>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</si>
  <si>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</si>
  <si>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</si>
  <si>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</si>
  <si>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</si>
  <si>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</si>
  <si>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</si>
  <si>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</si>
  <si>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</si>
  <si>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</si>
  <si>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</si>
  <si>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</si>
  <si>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</si>
  <si>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</si>
  <si>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</si>
  <si>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</si>
  <si>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</si>
  <si>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</si>
  <si>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</si>
  <si>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</si>
  <si>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</si>
  <si>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</si>
  <si>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</si>
  <si>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</si>
  <si>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</si>
  <si>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</si>
  <si>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</si>
  <si>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</si>
  <si>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</si>
  <si>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</si>
  <si>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</si>
  <si>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</si>
  <si>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</si>
  <si>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</si>
  <si>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</si>
  <si>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</si>
  <si>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</si>
  <si>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</si>
  <si>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</si>
  <si>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</si>
  <si>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</si>
  <si>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</si>
  <si>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</si>
  <si>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</si>
  <si>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</si>
  <si>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</si>
  <si>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</si>
  <si>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</si>
  <si>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</si>
  <si>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</si>
  <si>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</si>
  <si>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</si>
  <si>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</si>
  <si>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</si>
  <si>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</si>
  <si>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</si>
  <si>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</si>
  <si>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</si>
  <si>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</si>
  <si>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</si>
  <si>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</si>
  <si>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</si>
  <si>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</si>
  <si>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</si>
  <si>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</si>
  <si>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</si>
  <si>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</si>
  <si>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</si>
  <si>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</si>
  <si>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</si>
  <si>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</si>
  <si>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</si>
  <si>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</si>
  <si>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</si>
  <si>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</si>
  <si>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</si>
  <si>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</si>
  <si>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</si>
  <si>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</si>
  <si>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</si>
  <si>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</si>
  <si>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</si>
  <si>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</si>
  <si>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</si>
  <si>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</si>
  <si>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</si>
  <si>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</si>
  <si>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</si>
  <si>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</si>
  <si>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</si>
  <si>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</si>
  <si>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</si>
  <si>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</si>
  <si>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</si>
  <si>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</si>
  <si>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</si>
  <si>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</si>
  <si>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</si>
  <si>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</si>
  <si>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</si>
  <si>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</si>
  <si>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</si>
  <si>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</si>
  <si>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</si>
  <si>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</si>
  <si>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</si>
  <si>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</si>
  <si>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</si>
  <si>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</si>
  <si>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</si>
  <si>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</si>
  <si>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</si>
  <si>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</si>
  <si>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</si>
  <si>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</si>
  <si>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</si>
  <si>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</si>
  <si>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</si>
  <si>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</si>
  <si>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</si>
  <si>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</si>
  <si>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</si>
  <si>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</si>
  <si>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</si>
  <si>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</si>
  <si>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</si>
  <si>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</si>
  <si>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</si>
  <si>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</si>
  <si>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</si>
  <si>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</si>
  <si>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</si>
  <si>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</si>
  <si>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</si>
  <si>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</si>
  <si>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</si>
  <si>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</si>
  <si>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</si>
  <si>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</si>
  <si>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</si>
  <si>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</si>
  <si>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</si>
  <si>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</si>
  <si>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</si>
  <si>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</si>
  <si>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</si>
  <si>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</si>
  <si>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</si>
  <si>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</si>
  <si>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</si>
  <si>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</si>
  <si>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</si>
  <si>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</si>
  <si>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</si>
  <si>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</si>
  <si>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</si>
  <si>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</si>
  <si>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</si>
  <si>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</si>
  <si>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</si>
  <si>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</si>
  <si>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</si>
  <si>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</si>
  <si>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</si>
  <si>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</si>
  <si>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</si>
  <si>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</si>
  <si>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</si>
  <si>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</si>
  <si>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</si>
  <si>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</si>
  <si>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</si>
  <si>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</si>
  <si>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</si>
  <si>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</si>
  <si>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</si>
  <si>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</si>
  <si>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</si>
  <si>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</si>
  <si>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</si>
  <si>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</si>
  <si>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</si>
  <si>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</si>
  <si>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</si>
  <si>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</si>
  <si>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</si>
  <si>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</si>
  <si>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</si>
  <si>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</si>
  <si>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</si>
  <si>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</si>
  <si>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</si>
  <si>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</si>
  <si>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</si>
  <si>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</si>
  <si>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</si>
  <si>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</si>
  <si>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</si>
  <si>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</si>
  <si>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</si>
  <si>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</si>
  <si>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</si>
  <si>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</si>
  <si>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</si>
  <si>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</si>
  <si>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</si>
  <si>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</si>
  <si>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</si>
  <si>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</si>
  <si>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</si>
  <si>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</si>
  <si>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</si>
  <si>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</si>
  <si>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</si>
  <si>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</si>
  <si>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</si>
  <si>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</si>
  <si>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</si>
  <si>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</si>
  <si>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</si>
  <si>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</si>
  <si>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</si>
  <si>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</si>
  <si>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</si>
  <si>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</si>
  <si>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</si>
  <si>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</si>
  <si>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</si>
  <si>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</si>
  <si>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</si>
  <si>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</si>
  <si>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</si>
  <si>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</si>
  <si>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</si>
  <si>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</si>
  <si>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</si>
  <si>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</si>
  <si>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</si>
  <si>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</si>
  <si>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</si>
  <si>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</si>
  <si>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</si>
  <si>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</si>
  <si>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</si>
  <si>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</si>
  <si>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</si>
  <si>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</si>
  <si>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</si>
  <si>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</si>
  <si>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</si>
  <si>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</si>
  <si>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</si>
  <si>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</si>
  <si>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</si>
  <si>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</si>
  <si>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</si>
  <si>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</si>
  <si>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</si>
  <si>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</si>
  <si>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</si>
  <si>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</si>
  <si>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</si>
  <si>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</si>
  <si>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</si>
  <si>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</si>
  <si>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</si>
  <si>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</si>
  <si>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</si>
  <si>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</si>
  <si>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</si>
  <si>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</si>
  <si>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</si>
  <si>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</si>
  <si>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</si>
  <si>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</si>
  <si>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</si>
  <si>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</si>
  <si>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</si>
  <si>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</si>
  <si>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</si>
  <si>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</si>
  <si>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</si>
  <si>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</si>
  <si>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</si>
  <si>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</si>
  <si>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</si>
  <si>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</si>
  <si>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</si>
  <si>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</si>
  <si>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</si>
  <si>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</si>
  <si>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</si>
  <si>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</si>
  <si>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</si>
  <si>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</si>
  <si>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</si>
  <si>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</si>
  <si>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</si>
  <si>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</si>
  <si>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</si>
  <si>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</si>
  <si>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</si>
  <si>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</si>
  <si>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</si>
  <si>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</si>
  <si>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</si>
  <si>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</si>
  <si>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</si>
  <si>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</si>
  <si>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</si>
  <si>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</si>
  <si>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</si>
  <si>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</si>
  <si>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</si>
  <si>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</si>
  <si>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</si>
  <si>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</si>
  <si>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</si>
  <si>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</si>
  <si>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</si>
  <si>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</si>
  <si>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</si>
  <si>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</si>
  <si>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</si>
  <si>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</si>
  <si>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</si>
  <si>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</si>
  <si>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</si>
  <si>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</si>
  <si>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</si>
  <si>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</si>
  <si>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</si>
  <si>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</si>
  <si>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</si>
  <si>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</si>
  <si>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</si>
  <si>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</si>
  <si>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</si>
  <si>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</si>
  <si>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</si>
  <si>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</si>
  <si>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</si>
  <si>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</si>
  <si>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</si>
  <si>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</si>
  <si>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</si>
  <si>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</si>
  <si>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</si>
  <si>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</si>
  <si>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</si>
  <si>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</si>
  <si>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</si>
  <si>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</si>
  <si>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</si>
  <si>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</si>
  <si>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</si>
  <si>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</si>
  <si>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</si>
  <si>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</si>
  <si>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</si>
  <si>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</si>
  <si>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</si>
  <si>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</si>
  <si>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</si>
  <si>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</si>
  <si>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</si>
  <si>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</si>
  <si>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</si>
  <si>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</si>
  <si>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</si>
  <si>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</si>
  <si>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</si>
  <si>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</si>
  <si>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</si>
  <si>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</si>
  <si>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</si>
  <si>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</si>
  <si>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</si>
  <si>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</si>
  <si>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</si>
  <si>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</si>
  <si>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</si>
  <si>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</si>
  <si>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</si>
  <si>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</si>
  <si>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</si>
  <si>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</si>
  <si>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</si>
  <si>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</si>
  <si>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</si>
  <si>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</si>
  <si>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</si>
  <si>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</si>
  <si>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</si>
  <si>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</si>
  <si>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</si>
  <si>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</si>
  <si>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</si>
  <si>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</si>
  <si>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</si>
  <si>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</si>
  <si>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</si>
  <si>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</si>
  <si>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</si>
  <si>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</si>
  <si>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</si>
  <si>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</si>
  <si>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</si>
  <si>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</si>
  <si>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</si>
  <si>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</si>
  <si>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</si>
  <si>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</si>
  <si>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</si>
  <si>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</si>
  <si>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</si>
  <si>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</si>
  <si>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</si>
  <si>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</si>
  <si>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</si>
  <si>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</si>
  <si>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</si>
  <si>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</si>
  <si>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</si>
  <si>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</si>
  <si>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</si>
  <si>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</si>
  <si>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</si>
  <si>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</si>
  <si>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</si>
  <si>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</si>
  <si>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</si>
  <si>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</si>
  <si>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</si>
  <si>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</si>
  <si>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</si>
  <si>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</si>
  <si>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</si>
  <si>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</si>
  <si>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</si>
  <si>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</si>
  <si>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</si>
  <si>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</si>
  <si>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</si>
  <si>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</si>
  <si>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</si>
  <si>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</si>
  <si>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</si>
  <si>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</si>
  <si>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</si>
  <si>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</si>
  <si>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</si>
  <si>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</si>
  <si>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</si>
  <si>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</si>
  <si>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</si>
  <si>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</si>
  <si>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</si>
  <si>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</si>
  <si>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</si>
  <si>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</si>
  <si>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</si>
  <si>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</si>
  <si>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</si>
  <si>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</si>
  <si>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</si>
  <si>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</si>
  <si>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</si>
  <si>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</si>
  <si>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</si>
  <si>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</si>
  <si>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</si>
  <si>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</si>
  <si>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</si>
  <si>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</si>
  <si>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</si>
  <si>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</si>
  <si>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</si>
  <si>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</si>
  <si>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</si>
  <si>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</si>
  <si>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</si>
  <si>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</si>
  <si>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</si>
  <si>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</si>
  <si>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</si>
  <si>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</si>
  <si>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</si>
  <si>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</si>
  <si>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</si>
  <si>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</si>
  <si>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</si>
  <si>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</si>
  <si>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</si>
  <si>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</si>
  <si>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</si>
  <si>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</si>
  <si>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</si>
  <si>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</si>
  <si>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</si>
  <si>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</si>
  <si>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</si>
  <si>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</si>
  <si>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</si>
  <si>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</si>
  <si>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</si>
  <si>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</si>
  <si>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</si>
  <si>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</si>
  <si>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</si>
  <si>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</si>
  <si>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</si>
  <si>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</si>
  <si>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</si>
  <si>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</si>
  <si>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</si>
  <si>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</si>
  <si>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</si>
  <si>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</si>
  <si>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</si>
  <si>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</si>
  <si>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</si>
  <si>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</si>
  <si>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</si>
  <si>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</si>
  <si>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</si>
  <si>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</si>
  <si>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</si>
  <si>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</si>
  <si>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</si>
  <si>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</si>
  <si>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</si>
  <si>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</si>
  <si>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</si>
  <si>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</si>
  <si>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</si>
  <si>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</si>
  <si>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</si>
  <si>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</si>
  <si>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</si>
  <si>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</si>
  <si>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</si>
  <si>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</si>
  <si>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</si>
  <si>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</si>
  <si>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</si>
  <si>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</si>
  <si>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</si>
  <si>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</si>
  <si>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</si>
  <si>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</si>
  <si>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</si>
  <si>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</si>
  <si>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</si>
  <si>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</si>
  <si>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</si>
  <si>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</si>
  <si>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</si>
  <si>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</si>
  <si>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</si>
  <si>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</si>
  <si>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</si>
  <si>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</si>
  <si>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</si>
  <si>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</si>
  <si>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</si>
  <si>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</si>
  <si>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</si>
  <si>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</si>
  <si>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</si>
  <si>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</si>
  <si>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</si>
  <si>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</si>
  <si>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</si>
  <si>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</si>
  <si>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</si>
  <si>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</si>
  <si>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</si>
  <si>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</si>
  <si>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</si>
  <si>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</si>
  <si>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</si>
  <si>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</si>
  <si>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</si>
  <si>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</si>
  <si>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</si>
  <si>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</si>
  <si>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</si>
  <si>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</si>
  <si>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</si>
  <si>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</si>
  <si>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</si>
  <si>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</si>
  <si>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</si>
  <si>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</si>
  <si>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</si>
  <si>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</si>
  <si>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</si>
  <si>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</si>
  <si>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</si>
  <si>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</si>
  <si>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</si>
  <si>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</si>
  <si>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</si>
  <si>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</si>
  <si>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</si>
  <si>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</si>
  <si>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</si>
  <si>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</si>
  <si>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</si>
  <si>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</si>
  <si>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</si>
  <si>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</si>
  <si>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</si>
  <si>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</si>
  <si>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</si>
  <si>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</si>
  <si>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</si>
  <si>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</si>
  <si>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</si>
  <si>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</si>
  <si>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</si>
  <si>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</si>
  <si>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</si>
  <si>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</si>
  <si>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</si>
  <si>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</si>
  <si>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</si>
  <si>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</si>
  <si>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</si>
  <si>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</si>
  <si>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</si>
  <si>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</si>
  <si>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</si>
  <si>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</si>
  <si>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</si>
  <si>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</si>
  <si>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</si>
  <si>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</si>
  <si>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</si>
  <si>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</si>
  <si>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</si>
  <si>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</si>
  <si>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</si>
  <si>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</si>
  <si>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</si>
  <si>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</si>
  <si>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</si>
  <si>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</si>
  <si>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</si>
  <si>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</si>
  <si>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</si>
  <si>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</si>
  <si>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</si>
  <si>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</si>
  <si>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</si>
  <si>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</si>
  <si>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</si>
  <si>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</si>
  <si>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</si>
  <si>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</si>
  <si>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</si>
  <si>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</si>
  <si>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</si>
  <si>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</si>
  <si>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</si>
  <si>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</si>
  <si>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</si>
  <si>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</si>
  <si>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</si>
  <si>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</si>
  <si>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</si>
  <si>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</si>
  <si>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</si>
  <si>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</si>
  <si>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</si>
  <si>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</si>
  <si>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</si>
  <si>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</si>
  <si>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</si>
  <si>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</si>
  <si>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</si>
  <si>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</si>
  <si>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</si>
  <si>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</si>
  <si>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</si>
  <si>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</si>
  <si>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</si>
  <si>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</si>
  <si>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</si>
  <si>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</si>
  <si>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</si>
  <si>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</si>
  <si>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</si>
  <si>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</si>
  <si>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</si>
  <si>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</si>
  <si>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</si>
  <si>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</si>
  <si>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</si>
  <si>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</si>
  <si>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</si>
  <si>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</si>
  <si>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</si>
  <si>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</si>
  <si>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</si>
  <si>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</si>
  <si>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</si>
  <si>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</si>
  <si>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</si>
  <si>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</si>
  <si>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</si>
  <si>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</si>
  <si>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</si>
  <si>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</si>
  <si>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</si>
  <si>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</si>
  <si>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</si>
  <si>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</si>
  <si>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</si>
  <si>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</si>
  <si>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</si>
  <si>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</si>
  <si>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</si>
  <si>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</si>
  <si>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</si>
  <si>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</si>
  <si>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</si>
  <si>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</si>
  <si>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</si>
  <si>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</si>
  <si>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</si>
  <si>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</si>
  <si>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</si>
  <si>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</si>
  <si>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</si>
  <si>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</si>
  <si>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</si>
  <si>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</si>
  <si>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</si>
  <si>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</si>
  <si>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</si>
  <si>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</si>
  <si>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</si>
  <si>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</si>
  <si>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</si>
  <si>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</si>
  <si>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</si>
  <si>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</si>
  <si>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</si>
  <si>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</si>
  <si>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</si>
  <si>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</si>
  <si>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</si>
  <si>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</si>
  <si>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</si>
  <si>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</si>
  <si>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</si>
  <si>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</si>
  <si>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</si>
  <si>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</si>
  <si>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</si>
  <si>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</si>
  <si>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</si>
  <si>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</si>
  <si>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</si>
  <si>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</si>
  <si>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</si>
  <si>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</si>
  <si>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</si>
  <si>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</si>
  <si>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</si>
  <si>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</si>
  <si>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</si>
  <si>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</si>
  <si>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</si>
  <si>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</si>
  <si>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</si>
  <si>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</si>
  <si>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</si>
  <si>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</si>
  <si>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</si>
  <si>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</si>
  <si>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</si>
  <si>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</si>
  <si>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</si>
  <si>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</si>
  <si>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</si>
  <si>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</si>
  <si>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</si>
  <si>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</si>
  <si>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</si>
  <si>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</si>
  <si>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</si>
  <si>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</si>
  <si>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</si>
  <si>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</si>
  <si>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</si>
  <si>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</si>
  <si>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</si>
  <si>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</si>
  <si>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</si>
  <si>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</si>
  <si>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</si>
  <si>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</si>
  <si>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</si>
  <si>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</si>
  <si>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</si>
  <si>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</si>
  <si>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</si>
  <si>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</si>
  <si>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</si>
  <si>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</si>
  <si>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</si>
  <si>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</si>
  <si>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</si>
  <si>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</si>
  <si>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</si>
  <si>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</si>
  <si>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</si>
  <si>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</si>
  <si>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</si>
  <si>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</si>
  <si>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</si>
  <si>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</si>
  <si>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</si>
  <si>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</si>
  <si>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</si>
  <si>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</si>
  <si>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</si>
  <si>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</si>
  <si>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</si>
  <si>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</si>
  <si>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</si>
  <si>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</si>
  <si>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</si>
  <si>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</si>
  <si>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</si>
  <si>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</si>
  <si>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</si>
  <si>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</si>
  <si>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</si>
  <si>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</si>
  <si>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</si>
  <si>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</si>
  <si>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</si>
  <si>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</si>
  <si>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</si>
  <si>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</si>
  <si>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</si>
  <si>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</si>
  <si>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</si>
  <si>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</si>
  <si>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</si>
  <si>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</si>
  <si>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</si>
  <si>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</si>
  <si>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</si>
  <si>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</si>
  <si>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</si>
  <si>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</si>
  <si>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</si>
  <si>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</si>
  <si>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</si>
  <si>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</si>
  <si>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</si>
  <si>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</si>
  <si>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</si>
  <si>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</si>
  <si>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</si>
  <si>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</si>
  <si>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</si>
  <si>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</si>
  <si>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</si>
  <si>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</si>
  <si>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</si>
  <si>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</si>
  <si>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</si>
  <si>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</si>
  <si>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</si>
  <si>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</si>
  <si>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</si>
  <si>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</si>
  <si>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</si>
  <si>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</si>
  <si>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</si>
  <si>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</si>
  <si>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</si>
  <si>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</si>
  <si>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</si>
  <si>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</si>
  <si>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</si>
  <si>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</si>
  <si>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</si>
  <si>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</si>
  <si>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</si>
  <si>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</si>
  <si>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</si>
  <si>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</si>
  <si>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</si>
  <si>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</si>
  <si>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</si>
  <si>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</si>
  <si>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</si>
  <si>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</si>
  <si>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</si>
  <si>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</si>
  <si>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</si>
  <si>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</si>
  <si>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</si>
  <si>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</si>
  <si>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</si>
  <si>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</si>
  <si>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</si>
  <si>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</si>
  <si>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</si>
  <si>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</si>
  <si>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</si>
  <si>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</si>
  <si>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</si>
  <si>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</si>
  <si>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</si>
  <si>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</si>
  <si>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</si>
  <si>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</si>
  <si>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</si>
  <si>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</si>
  <si>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</si>
  <si>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</si>
  <si>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</si>
  <si>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</si>
  <si>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</si>
  <si>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</si>
  <si>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</si>
  <si>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</si>
  <si>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</si>
  <si>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</si>
  <si>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</si>
  <si>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</si>
  <si>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</si>
  <si>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</si>
  <si>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</si>
  <si>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</si>
  <si>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</si>
  <si>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</si>
  <si>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</si>
  <si>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</si>
  <si>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</si>
  <si>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</si>
  <si>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</si>
  <si>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</si>
  <si>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</si>
  <si>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</si>
  <si>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</si>
  <si>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</si>
  <si>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</si>
  <si>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</si>
  <si>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</si>
  <si>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</si>
  <si>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</si>
  <si>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</si>
  <si>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</si>
  <si>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</si>
  <si>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</si>
  <si>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</si>
  <si>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</si>
  <si>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</si>
  <si>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</si>
  <si>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</si>
  <si>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</si>
  <si>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</si>
  <si>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</si>
  <si>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</si>
  <si>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</si>
  <si>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</si>
  <si>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</si>
  <si>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</si>
  <si>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</si>
  <si>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</si>
  <si>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</si>
  <si>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</si>
  <si>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</si>
  <si>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</si>
  <si>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</si>
  <si>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</si>
  <si>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</si>
  <si>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</si>
  <si>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</si>
  <si>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</si>
  <si>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</si>
  <si>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</si>
  <si>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</si>
  <si>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</si>
  <si>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</si>
  <si>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</si>
  <si>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</si>
  <si>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</si>
  <si>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</si>
  <si>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</si>
  <si>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</si>
  <si>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</si>
  <si>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</si>
  <si>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</si>
  <si>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</si>
  <si>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</si>
  <si>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</si>
  <si>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</si>
  <si>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</si>
  <si>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</si>
  <si>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</si>
  <si>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</si>
  <si>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</si>
  <si>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</si>
  <si>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</si>
  <si>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</si>
  <si>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</si>
  <si>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</si>
  <si>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</si>
  <si>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</si>
  <si>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</si>
  <si>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</si>
  <si>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</si>
  <si>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</si>
  <si>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</si>
  <si>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</si>
  <si>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</si>
  <si>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</si>
  <si>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</si>
  <si>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</si>
  <si>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</si>
  <si>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</si>
  <si>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</si>
  <si>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</si>
  <si>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</si>
  <si>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</si>
  <si>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</si>
  <si>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</si>
  <si>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</si>
  <si>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</si>
  <si>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</si>
  <si>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</si>
  <si>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</si>
  <si>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</si>
  <si>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</si>
  <si>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</si>
  <si>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</si>
  <si>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</si>
  <si>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</si>
  <si>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</si>
  <si>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</si>
  <si>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</si>
  <si>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</si>
  <si>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</si>
  <si>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</si>
  <si>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</si>
  <si>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</si>
  <si>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</si>
  <si>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</si>
  <si>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</si>
  <si>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</si>
  <si>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</si>
  <si>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</si>
  <si>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</si>
  <si>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</si>
  <si>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</si>
  <si>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</si>
  <si>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</si>
  <si>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</si>
  <si>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</si>
  <si>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</si>
  <si>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</si>
  <si>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</si>
  <si>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</si>
  <si>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</si>
  <si>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</si>
  <si>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</si>
  <si>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</si>
  <si>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</si>
  <si>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</si>
  <si>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</si>
  <si>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</si>
  <si>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</si>
  <si>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</si>
  <si>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</si>
  <si>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</si>
  <si>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</si>
  <si>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</si>
  <si>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</si>
  <si>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</si>
  <si>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</si>
  <si>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</si>
  <si>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</si>
  <si>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</si>
  <si>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</si>
  <si>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</si>
  <si>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</si>
  <si>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</si>
  <si>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</si>
  <si>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</si>
  <si>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</si>
  <si>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</si>
  <si>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</si>
  <si>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</si>
  <si>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</si>
  <si>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</si>
  <si>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</si>
  <si>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</si>
  <si>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</si>
  <si>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</si>
  <si>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</si>
  <si>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</si>
  <si>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</si>
  <si>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</si>
  <si>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</si>
  <si>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</si>
  <si>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</si>
  <si>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</si>
  <si>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</si>
  <si>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</si>
  <si>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</si>
  <si>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</si>
  <si>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</si>
  <si>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</si>
  <si>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</si>
  <si>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</si>
  <si>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</si>
  <si>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</si>
  <si>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</si>
  <si>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</si>
  <si>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</si>
  <si>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</si>
  <si>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</si>
  <si>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</si>
  <si>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</si>
  <si>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</si>
  <si>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</si>
  <si>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</si>
  <si>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</si>
  <si>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</si>
  <si>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</si>
  <si>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</si>
  <si>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</si>
  <si>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</si>
  <si>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</si>
  <si>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</si>
  <si>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</si>
  <si>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</si>
  <si>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</si>
  <si>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</si>
  <si>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</si>
  <si>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</si>
  <si>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</si>
  <si>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</si>
  <si>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</si>
  <si>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</si>
  <si>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</si>
  <si>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</si>
  <si>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</si>
  <si>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</si>
  <si>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</si>
  <si>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</si>
  <si>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</si>
  <si>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</si>
  <si>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</si>
  <si>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</si>
  <si>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</si>
  <si>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</si>
  <si>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</si>
  <si>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</si>
  <si>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</si>
  <si>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</si>
  <si>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</si>
  <si>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</si>
  <si>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</si>
  <si>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</si>
  <si>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</si>
  <si>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</si>
  <si>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</si>
  <si>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</si>
  <si>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</si>
  <si>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</si>
  <si>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</si>
  <si>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</si>
  <si>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</si>
  <si>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</si>
  <si>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</si>
  <si>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</si>
  <si>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</si>
  <si>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</si>
  <si>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</si>
  <si>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</si>
  <si>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</si>
  <si>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</si>
  <si>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</si>
  <si>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</si>
  <si>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</si>
  <si>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</si>
  <si>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</si>
  <si>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</si>
  <si>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</si>
  <si>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</si>
  <si>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</si>
  <si>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</si>
  <si>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</si>
  <si>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</si>
  <si>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</si>
  <si>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</si>
  <si>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</si>
  <si>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</si>
  <si>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</si>
  <si>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</si>
  <si>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</si>
  <si>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</si>
  <si>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</si>
  <si>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</si>
  <si>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</si>
  <si>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</si>
  <si>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</si>
  <si>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</si>
  <si>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</si>
  <si>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</si>
  <si>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</si>
  <si>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</si>
  <si>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</si>
  <si>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</si>
  <si>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</si>
  <si>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</si>
  <si>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</si>
  <si>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</si>
  <si>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</si>
  <si>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</si>
  <si>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</si>
  <si>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</si>
  <si>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</si>
  <si>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</si>
  <si>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</si>
  <si>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</si>
  <si>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</si>
  <si>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</si>
  <si>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</si>
  <si>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</si>
  <si>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</si>
  <si>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</si>
  <si>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</si>
  <si>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</si>
  <si>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</si>
  <si>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</si>
  <si>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</si>
  <si>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</si>
  <si>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</si>
  <si>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</si>
  <si>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</si>
  <si>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</si>
  <si>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</si>
  <si>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</si>
  <si>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</si>
  <si>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</si>
  <si>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</si>
  <si>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</si>
  <si>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</si>
  <si>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</si>
  <si>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</si>
  <si>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</si>
  <si>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</si>
  <si>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</si>
  <si>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</si>
  <si>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</si>
  <si>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</si>
  <si>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</si>
  <si>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</si>
  <si>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</si>
  <si>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</si>
  <si>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</si>
  <si>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</si>
  <si>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</si>
  <si>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</si>
  <si>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</si>
  <si>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</si>
  <si>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</si>
  <si>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</si>
  <si>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</si>
  <si>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</si>
  <si>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</si>
  <si>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</si>
  <si>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</si>
  <si>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</si>
  <si>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</si>
  <si>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</si>
  <si>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</si>
  <si>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</si>
  <si>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</si>
  <si>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</si>
  <si>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</si>
  <si>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</si>
  <si>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</si>
  <si>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</si>
  <si>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</si>
  <si>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</si>
  <si>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</si>
  <si>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</si>
  <si>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</si>
  <si>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</si>
  <si>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</si>
  <si>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</si>
  <si>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</si>
  <si>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</si>
  <si>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</si>
  <si>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</si>
  <si>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</si>
  <si>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</si>
  <si>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</si>
  <si>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</si>
  <si>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</si>
  <si>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</si>
  <si>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</si>
  <si>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</si>
  <si>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</si>
  <si>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</si>
  <si>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</si>
  <si>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</si>
  <si>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</si>
  <si>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</si>
  <si>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</si>
  <si>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</si>
  <si>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</si>
  <si>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</si>
  <si>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</si>
  <si>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</si>
  <si>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</si>
  <si>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</si>
  <si>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</si>
  <si>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</si>
  <si>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</si>
  <si>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</si>
  <si>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</si>
  <si>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</si>
  <si>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</si>
  <si>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</si>
  <si>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</si>
  <si>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</si>
  <si>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</si>
  <si>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</si>
  <si>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</si>
  <si>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</si>
  <si>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</si>
  <si>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</si>
  <si>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</si>
  <si>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</si>
  <si>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</si>
  <si>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</si>
  <si>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</si>
  <si>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</si>
  <si>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</si>
  <si>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</si>
  <si>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</si>
  <si>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</si>
  <si>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</si>
  <si>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</si>
  <si>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</si>
  <si>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</si>
  <si>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</si>
  <si>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</si>
  <si>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</si>
  <si>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</si>
  <si>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</si>
  <si>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</si>
  <si>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</si>
  <si>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</si>
  <si>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</si>
  <si>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</si>
  <si>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</si>
  <si>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</si>
  <si>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</si>
  <si>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</si>
  <si>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</si>
  <si>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</si>
  <si>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</si>
  <si>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</si>
  <si>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</si>
  <si>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</si>
  <si>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</si>
  <si>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</si>
  <si>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</si>
  <si>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</si>
  <si>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</si>
  <si>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</si>
  <si>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</si>
  <si>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</si>
  <si>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</si>
  <si>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</si>
  <si>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</si>
  <si>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</si>
  <si>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</si>
  <si>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</si>
  <si>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</si>
  <si>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</si>
  <si>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</si>
  <si>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</si>
  <si>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</si>
  <si>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</si>
  <si>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</si>
  <si>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</si>
  <si>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</si>
  <si>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</si>
  <si>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</si>
  <si>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</si>
  <si>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</si>
  <si>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</si>
  <si>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</si>
  <si>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</si>
  <si>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</si>
  <si>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</si>
  <si>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</si>
  <si>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</si>
  <si>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</si>
  <si>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</si>
  <si>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</si>
  <si>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</si>
  <si>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</si>
  <si>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</si>
  <si>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</si>
  <si>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</si>
  <si>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</si>
  <si>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</si>
  <si>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</si>
  <si>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</si>
  <si>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</si>
  <si>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</si>
  <si>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</si>
  <si>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</si>
  <si>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</si>
  <si>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</si>
  <si>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</si>
  <si>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</si>
  <si>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</si>
  <si>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</si>
  <si>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</si>
  <si>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</si>
  <si>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</si>
  <si>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</si>
  <si>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</si>
  <si>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</si>
  <si>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</si>
  <si>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</si>
  <si>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</si>
  <si>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</si>
  <si>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</si>
  <si>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</si>
  <si>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</si>
  <si>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</si>
  <si>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</si>
  <si>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</si>
  <si>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</si>
  <si>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</si>
  <si>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</si>
  <si>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</si>
  <si>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</si>
  <si>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</si>
  <si>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</si>
  <si>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</si>
  <si>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</si>
  <si>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</si>
  <si>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</si>
  <si>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</si>
  <si>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</si>
  <si>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</si>
  <si>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</si>
  <si>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</si>
  <si>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</si>
  <si>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</si>
  <si>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</si>
  <si>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</si>
  <si>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</si>
  <si>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</si>
  <si>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</si>
  <si>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</si>
  <si>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</si>
  <si>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</si>
  <si>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</si>
  <si>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</si>
  <si>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</si>
  <si>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</si>
  <si>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</si>
  <si>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</si>
  <si>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</si>
  <si>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</si>
  <si>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</si>
  <si>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</si>
  <si>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</si>
  <si>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</si>
  <si>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</si>
  <si>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</si>
  <si>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</si>
  <si>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</si>
  <si>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</si>
  <si>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</si>
  <si>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</si>
  <si>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</si>
  <si>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</si>
  <si>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</si>
  <si>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</si>
  <si>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</si>
  <si>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</si>
  <si>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</si>
  <si>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</si>
  <si>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</si>
  <si>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</si>
  <si>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</si>
  <si>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</si>
  <si>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</si>
  <si>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</si>
  <si>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</si>
  <si>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</si>
  <si>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</si>
  <si>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</si>
  <si>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</si>
  <si>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</si>
  <si>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</si>
  <si>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</si>
  <si>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</si>
  <si>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</si>
  <si>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</si>
  <si>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</si>
  <si>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</si>
  <si>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</si>
  <si>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</si>
  <si>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</si>
  <si>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</si>
  <si>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</si>
  <si>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</si>
  <si>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</si>
  <si>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</si>
  <si>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</si>
  <si>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</si>
  <si>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</si>
  <si>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</si>
  <si>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</si>
  <si>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</si>
  <si>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</si>
  <si>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</si>
  <si>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</si>
  <si>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</si>
  <si>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</si>
  <si>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</si>
  <si>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</si>
  <si>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</si>
  <si>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</si>
  <si>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</si>
  <si>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</si>
  <si>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</si>
  <si>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</si>
  <si>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</si>
  <si>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</si>
  <si>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</si>
  <si>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</si>
  <si>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</si>
  <si>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</si>
  <si>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</si>
  <si>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</si>
  <si>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</si>
  <si>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</si>
  <si>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</si>
  <si>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</si>
  <si>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</si>
  <si>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</si>
  <si>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</si>
  <si>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</si>
  <si>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</si>
  <si>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</si>
  <si>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</si>
  <si>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</si>
  <si>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</si>
  <si>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</si>
  <si>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</si>
  <si>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</si>
  <si>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</si>
  <si>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</si>
  <si>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</si>
  <si>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</si>
  <si>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</si>
  <si>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</si>
  <si>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</si>
  <si>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</si>
  <si>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</si>
  <si>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</si>
  <si>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</si>
  <si>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</si>
  <si>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</si>
  <si>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</si>
  <si>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</si>
  <si>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</si>
  <si>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</si>
  <si>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</si>
  <si>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</si>
  <si>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</si>
  <si>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</si>
  <si>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</si>
  <si>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</si>
  <si>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</si>
  <si>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</si>
  <si>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</si>
  <si>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</si>
  <si>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</si>
  <si>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</si>
  <si>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</si>
  <si>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</si>
  <si>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</si>
  <si>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</si>
  <si>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</si>
  <si>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</si>
  <si>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</si>
  <si>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</si>
  <si>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</si>
  <si>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</si>
  <si>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</si>
  <si>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</si>
  <si>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</si>
  <si>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</si>
  <si>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</si>
  <si>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</si>
  <si>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</si>
  <si>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</si>
  <si>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</si>
  <si>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</si>
  <si>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</si>
  <si>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</si>
  <si>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</si>
  <si>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</si>
  <si>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</si>
  <si>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</si>
  <si>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</si>
  <si>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</si>
  <si>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</si>
  <si>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</si>
  <si>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</si>
  <si>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</si>
  <si>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</si>
  <si>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</si>
  <si>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</si>
  <si>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</si>
  <si>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</si>
  <si>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</si>
  <si>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</si>
  <si>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</si>
  <si>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</si>
  <si>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</si>
  <si>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</si>
  <si>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</si>
  <si>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</si>
  <si>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</si>
  <si>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</si>
  <si>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</si>
  <si>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</si>
  <si>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</si>
  <si>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</si>
  <si>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</si>
  <si>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</si>
  <si>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</si>
  <si>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</si>
  <si>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</si>
  <si>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</si>
  <si>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</si>
  <si>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</si>
  <si>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</si>
  <si>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</si>
  <si>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</si>
  <si>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</si>
  <si>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</si>
  <si>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</si>
  <si>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</si>
  <si>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</si>
  <si>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</si>
  <si>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</si>
  <si>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</si>
  <si>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</si>
  <si>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</si>
  <si>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</si>
  <si>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</si>
  <si>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</si>
  <si>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</si>
  <si>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</si>
  <si>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</si>
  <si>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</si>
  <si>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</si>
  <si>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</si>
  <si>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</si>
  <si>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</si>
  <si>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</si>
  <si>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</si>
  <si>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</si>
  <si>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</si>
  <si>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</si>
  <si>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</si>
  <si>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</si>
  <si>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</si>
  <si>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</si>
  <si>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</si>
  <si>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</si>
  <si>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</si>
  <si>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</si>
  <si>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</si>
  <si>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</si>
  <si>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</si>
  <si>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</si>
  <si>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</si>
  <si>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</si>
  <si>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</si>
  <si>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</si>
  <si>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</si>
  <si>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</si>
  <si>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</si>
  <si>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</si>
  <si>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</si>
  <si>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</si>
  <si>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</si>
  <si>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</si>
  <si>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</si>
  <si>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</si>
  <si>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</si>
  <si>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</si>
  <si>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</si>
  <si>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</si>
  <si>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</si>
  <si>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</si>
  <si>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</si>
  <si>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</si>
  <si>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</si>
  <si>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</si>
  <si>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</si>
  <si>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</si>
  <si>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</si>
  <si>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</si>
  <si>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</si>
  <si>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</si>
  <si>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</si>
  <si>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</si>
  <si>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</si>
  <si>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</si>
  <si>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</si>
  <si>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</si>
  <si>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</si>
  <si>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</si>
  <si>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</si>
  <si>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</si>
  <si>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</si>
  <si>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</si>
  <si>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</si>
  <si>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</si>
  <si>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</si>
  <si>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</si>
  <si>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</si>
  <si>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</si>
  <si>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</si>
  <si>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</si>
  <si>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</si>
  <si>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</si>
  <si>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</si>
  <si>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</si>
  <si>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</si>
  <si>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</si>
  <si>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</si>
  <si>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</si>
  <si>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</si>
  <si>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</si>
  <si>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</si>
  <si>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</si>
  <si>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</si>
  <si>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</si>
  <si>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</si>
  <si>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</si>
  <si>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</si>
  <si>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</si>
  <si>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</si>
  <si>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</si>
  <si>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</si>
  <si>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</si>
  <si>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</si>
  <si>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</si>
  <si>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</si>
  <si>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</si>
  <si>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</si>
  <si>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</si>
  <si>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</si>
  <si>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</si>
  <si>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</si>
  <si>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</si>
  <si>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</si>
  <si>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</si>
  <si>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</si>
  <si>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</si>
  <si>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</si>
  <si>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</si>
  <si>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</si>
  <si>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</si>
  <si>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</si>
  <si>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</si>
  <si>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</si>
  <si>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</si>
  <si>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</si>
  <si>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</si>
  <si>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</si>
  <si>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</si>
  <si>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</si>
  <si>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</si>
  <si>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</si>
  <si>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</si>
  <si>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</si>
  <si>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</si>
  <si>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</si>
  <si>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</si>
  <si>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</si>
  <si>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</si>
  <si>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</si>
  <si>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</si>
  <si>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</si>
  <si>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</si>
  <si>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</si>
  <si>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</si>
  <si>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</si>
  <si>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</si>
  <si>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</si>
  <si>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</si>
  <si>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</si>
  <si>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</si>
  <si>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</si>
  <si>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</si>
  <si>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</si>
  <si>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</si>
  <si>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</si>
  <si>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</si>
  <si>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</si>
  <si>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</si>
  <si>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</si>
  <si>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</si>
  <si>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</si>
  <si>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</si>
  <si>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</si>
  <si>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</si>
  <si>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</si>
  <si>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</si>
  <si>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</si>
  <si>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</si>
  <si>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</si>
  <si>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</si>
  <si>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</si>
  <si>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</si>
  <si>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</si>
  <si>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</si>
  <si>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</si>
  <si>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</si>
  <si>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</si>
  <si>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</si>
  <si>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</si>
  <si>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</si>
  <si>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</si>
  <si>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</si>
  <si>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</si>
  <si>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</si>
  <si>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</si>
  <si>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</si>
  <si>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</si>
  <si>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</si>
  <si>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</si>
  <si>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</si>
  <si>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</si>
  <si>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</si>
  <si>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</si>
  <si>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</si>
  <si>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</si>
  <si>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</si>
  <si>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</si>
  <si>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</si>
  <si>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</si>
  <si>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</si>
  <si>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</si>
  <si>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</si>
  <si>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</si>
  <si>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</si>
  <si>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</si>
  <si>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</si>
  <si>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</si>
  <si>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</si>
  <si>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</si>
  <si>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</si>
  <si>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</si>
  <si>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</si>
  <si>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</si>
  <si>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</si>
  <si>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</si>
  <si>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</si>
  <si>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</si>
  <si>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</si>
  <si>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</si>
  <si>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</si>
  <si>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</si>
  <si>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</si>
  <si>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</si>
  <si>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</si>
  <si>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</si>
  <si>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</si>
  <si>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</si>
  <si>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</si>
  <si>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</si>
  <si>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</si>
  <si>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</si>
  <si>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</si>
  <si>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</si>
  <si>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</si>
  <si>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</si>
  <si>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</si>
  <si>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</si>
  <si>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</si>
  <si>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</si>
  <si>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</si>
  <si>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</si>
  <si>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</si>
  <si>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</si>
  <si>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</si>
  <si>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</si>
  <si>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</si>
  <si>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</si>
  <si>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</si>
  <si>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</si>
  <si>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</si>
  <si>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</si>
  <si>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</si>
  <si>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</si>
  <si>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</si>
  <si>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</si>
  <si>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</si>
  <si>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</si>
  <si>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</si>
  <si>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</si>
  <si>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</si>
  <si>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</si>
  <si>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</si>
  <si>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</si>
  <si>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</si>
  <si>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</si>
  <si>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</si>
  <si>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</si>
  <si>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</si>
  <si>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</si>
  <si>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</si>
  <si>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</si>
  <si>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</si>
  <si>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</si>
  <si>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</si>
  <si>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</si>
  <si>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</si>
  <si>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</si>
  <si>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</si>
  <si>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</si>
  <si>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</si>
  <si>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</si>
  <si>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</si>
  <si>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</si>
  <si>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</si>
  <si>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</si>
  <si>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</si>
  <si>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</si>
  <si>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</si>
  <si>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</si>
  <si>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</si>
  <si>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</si>
  <si>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</si>
  <si>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</si>
  <si>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</si>
  <si>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</si>
  <si>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</si>
  <si>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</si>
  <si>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</si>
  <si>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</si>
  <si>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</si>
  <si>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</si>
  <si>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</si>
  <si>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</si>
  <si>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</si>
  <si>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</si>
  <si>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</si>
  <si>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</si>
  <si>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</si>
  <si>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</si>
  <si>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</si>
  <si>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</si>
  <si>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</si>
  <si>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</si>
  <si>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</si>
  <si>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</si>
  <si>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</si>
  <si>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</si>
  <si>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</si>
  <si>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</si>
  <si>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</si>
  <si>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</si>
  <si>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</si>
  <si>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</si>
  <si>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</si>
  <si>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</si>
  <si>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</si>
  <si>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</si>
  <si>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</si>
  <si>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</si>
  <si>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</si>
  <si>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</si>
  <si>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</si>
  <si>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</si>
  <si>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</si>
  <si>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</si>
  <si>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</si>
  <si>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</si>
  <si>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</si>
  <si>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</si>
  <si>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</si>
  <si>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</si>
  <si>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</si>
  <si>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</si>
  <si>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</si>
  <si>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</si>
  <si>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</si>
  <si>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</si>
  <si>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</si>
  <si>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</si>
  <si>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</si>
  <si>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</si>
  <si>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</si>
  <si>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</si>
  <si>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</si>
  <si>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</si>
  <si>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</si>
  <si>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</si>
  <si>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</si>
  <si>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</si>
  <si>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</si>
  <si>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</si>
  <si>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</si>
  <si>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</si>
  <si>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</si>
  <si>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</si>
  <si>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</si>
  <si>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</si>
  <si>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</si>
  <si>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</si>
  <si>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</si>
  <si>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</si>
  <si>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</si>
  <si>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</si>
  <si>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</si>
  <si>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</si>
  <si>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</si>
  <si>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</si>
  <si>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</si>
  <si>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</si>
  <si>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</si>
  <si>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</si>
  <si>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</si>
  <si>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</si>
  <si>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</si>
  <si>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</si>
  <si>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</si>
  <si>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</si>
  <si>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</si>
  <si>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</si>
  <si>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</si>
  <si>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</si>
  <si>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</si>
  <si>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</si>
  <si>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</si>
  <si>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</si>
  <si>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</si>
  <si>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</si>
  <si>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</si>
  <si>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</si>
  <si>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</si>
  <si>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</si>
  <si>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</si>
  <si>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</si>
  <si>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</si>
  <si>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</si>
  <si>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</si>
  <si>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</si>
  <si>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</si>
  <si>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</si>
  <si>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</si>
  <si>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</si>
  <si>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</si>
  <si>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</si>
  <si>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</si>
  <si>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</si>
  <si>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</si>
  <si>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</si>
  <si>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</si>
  <si>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</si>
  <si>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</si>
  <si>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</si>
  <si>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</si>
  <si>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</si>
  <si>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</si>
  <si>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</si>
  <si>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</si>
  <si>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</si>
  <si>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</si>
  <si>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</si>
  <si>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</si>
  <si>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</si>
  <si>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</si>
  <si>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</si>
  <si>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</si>
  <si>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</si>
  <si>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</si>
  <si>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</si>
  <si>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</si>
  <si>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</si>
  <si>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</si>
  <si>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</si>
  <si>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</si>
  <si>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</si>
  <si>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</si>
  <si>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</si>
  <si>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</si>
  <si>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</si>
  <si>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</si>
  <si>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</si>
  <si>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</si>
  <si>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</si>
  <si>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</si>
  <si>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</si>
  <si>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</si>
  <si>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</si>
  <si>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</si>
  <si>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</si>
  <si>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</si>
  <si>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</si>
  <si>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</si>
  <si>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</si>
  <si>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</si>
  <si>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</si>
  <si>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</si>
  <si>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</si>
  <si>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</si>
  <si>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</si>
  <si>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</si>
  <si>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</si>
  <si>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</si>
  <si>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</si>
  <si>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</si>
  <si>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</si>
  <si>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</si>
  <si>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</si>
  <si>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</si>
  <si>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</si>
  <si>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</si>
  <si>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</si>
  <si>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</si>
  <si>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</si>
  <si>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</si>
  <si>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</si>
  <si>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</si>
  <si>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</si>
  <si>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</si>
  <si>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</si>
  <si>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</si>
  <si>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</si>
  <si>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</si>
  <si>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</si>
  <si>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</si>
  <si>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</si>
  <si>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</si>
  <si>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</si>
  <si>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</si>
  <si>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</si>
  <si>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</si>
  <si>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</si>
  <si>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</si>
  <si>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</si>
  <si>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</si>
  <si>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</si>
  <si>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</si>
  <si>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</si>
  <si>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</si>
  <si>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</si>
  <si>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</si>
  <si>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</si>
  <si>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</si>
  <si>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</si>
  <si>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</si>
  <si>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</si>
  <si>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</si>
  <si>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</si>
  <si>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</si>
  <si>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</si>
  <si>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</si>
  <si>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</si>
  <si>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</si>
  <si>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</si>
  <si>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</si>
  <si>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</si>
  <si>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</si>
  <si>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</si>
  <si>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</si>
  <si>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</si>
  <si>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</si>
  <si>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</si>
  <si>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</si>
  <si>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</si>
  <si>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</si>
  <si>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</si>
  <si>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</si>
  <si>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</si>
  <si>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</si>
  <si>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</si>
  <si>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</si>
  <si>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</si>
  <si>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</si>
  <si>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</si>
  <si>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</si>
  <si>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</si>
  <si>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</si>
  <si>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</si>
  <si>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</si>
  <si>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</si>
  <si>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</si>
  <si>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</si>
  <si>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</si>
  <si>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</si>
  <si>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</si>
  <si>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</si>
  <si>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</si>
  <si>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</si>
  <si>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</si>
  <si>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</si>
  <si>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</si>
  <si>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</si>
  <si>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</si>
  <si>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</si>
  <si>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</si>
  <si>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</si>
  <si>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</si>
  <si>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</si>
  <si>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</si>
  <si>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</si>
  <si>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</si>
  <si>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</si>
  <si>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</si>
  <si>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</si>
  <si>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</si>
  <si>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</si>
  <si>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</si>
  <si>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</si>
  <si>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</si>
  <si>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</si>
  <si>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</si>
  <si>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</si>
  <si>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</si>
  <si>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</si>
  <si>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</si>
  <si>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</si>
  <si>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</si>
  <si>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</si>
  <si>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</si>
  <si>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</si>
  <si>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</si>
  <si>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</si>
  <si>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</si>
  <si>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</si>
  <si>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</si>
  <si>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</si>
  <si>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</si>
  <si>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</si>
  <si>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</si>
  <si>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</si>
  <si>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</si>
  <si>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</si>
  <si>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</si>
  <si>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</si>
  <si>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</si>
  <si>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</si>
  <si>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</si>
  <si>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</si>
  <si>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</si>
  <si>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</si>
  <si>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</si>
  <si>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</si>
  <si>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</si>
  <si>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</si>
  <si>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</si>
  <si>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</si>
  <si>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</si>
  <si>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</si>
  <si>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</si>
  <si>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</si>
  <si>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</si>
  <si>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</si>
  <si>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</si>
  <si>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</si>
  <si>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</si>
  <si>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</si>
  <si>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</si>
  <si>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</si>
  <si>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</si>
  <si>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</si>
  <si>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</si>
  <si>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</si>
  <si>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</si>
  <si>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</si>
  <si>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</si>
  <si>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</si>
  <si>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</si>
  <si>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</si>
  <si>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</si>
  <si>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</si>
  <si>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</si>
  <si>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</si>
  <si>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</si>
  <si>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</si>
  <si>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</si>
  <si>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</si>
  <si>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</si>
  <si>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</si>
  <si>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</si>
  <si>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</si>
  <si>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</si>
  <si>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</si>
  <si>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</si>
  <si>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</si>
  <si>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</si>
  <si>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</si>
  <si>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</si>
  <si>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</si>
  <si>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</si>
  <si>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</si>
  <si>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</si>
  <si>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</si>
  <si>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</si>
  <si>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</si>
  <si>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</si>
  <si>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</si>
  <si>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</si>
  <si>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</si>
  <si>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</si>
  <si>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</si>
  <si>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</si>
  <si>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</si>
  <si>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</si>
  <si>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</si>
  <si>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</si>
  <si>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</si>
  <si>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</si>
  <si>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</si>
  <si>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</si>
  <si>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</si>
  <si>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</si>
  <si>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</si>
  <si>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</si>
  <si>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</si>
  <si>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</si>
  <si>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</si>
  <si>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</si>
  <si>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</si>
  <si>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</si>
  <si>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</si>
  <si>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</si>
  <si>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</si>
  <si>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</si>
  <si>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</si>
  <si>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</si>
  <si>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</si>
  <si>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</si>
  <si>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</si>
  <si>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</si>
  <si>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</si>
  <si>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</si>
  <si>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</si>
  <si>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</si>
  <si>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</si>
  <si>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</si>
  <si>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</si>
  <si>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</si>
  <si>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</si>
  <si>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</si>
  <si>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</si>
  <si>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</si>
  <si>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</si>
  <si>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</si>
  <si>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</si>
  <si>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</si>
  <si>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</si>
  <si>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</si>
  <si>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</si>
  <si>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</si>
  <si>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</si>
  <si>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</si>
  <si>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</si>
  <si>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</si>
  <si>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</si>
  <si>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</si>
  <si>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</si>
  <si>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</si>
  <si>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</si>
  <si>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</si>
  <si>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</si>
  <si>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</si>
  <si>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</si>
  <si>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</si>
  <si>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</si>
  <si>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</si>
  <si>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</si>
  <si>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</si>
  <si>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</si>
  <si>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</si>
  <si>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</si>
  <si>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</si>
  <si>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</si>
  <si>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</si>
  <si>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</si>
  <si>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</si>
  <si>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</si>
  <si>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</si>
  <si>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</si>
  <si>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</si>
  <si>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</si>
  <si>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</si>
  <si>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</si>
  <si>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</si>
  <si>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</si>
  <si>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</si>
  <si>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</si>
  <si>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</si>
  <si>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</si>
  <si>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</si>
  <si>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</si>
  <si>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</si>
  <si>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</si>
  <si>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</si>
  <si>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</si>
  <si>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</si>
  <si>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</si>
  <si>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</si>
  <si>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</si>
  <si>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</si>
  <si>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</si>
  <si>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</si>
  <si>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</si>
  <si>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</si>
  <si>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</si>
  <si>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</si>
  <si>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</si>
  <si>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</si>
  <si>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</si>
  <si>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</si>
  <si>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</si>
  <si>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</si>
  <si>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</si>
  <si>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</si>
  <si>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</si>
  <si>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</si>
  <si>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</si>
  <si>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</si>
  <si>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</si>
  <si>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</si>
  <si>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</si>
  <si>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</si>
  <si>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</si>
  <si>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</si>
  <si>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</si>
  <si>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</si>
  <si>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</si>
  <si>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</si>
  <si>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</si>
  <si>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</si>
  <si>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</si>
  <si>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</si>
  <si>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</si>
  <si>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</si>
  <si>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</si>
  <si>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</si>
  <si>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</si>
  <si>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</si>
  <si>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</si>
  <si>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</si>
  <si>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</si>
  <si>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</si>
  <si>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</si>
  <si>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</si>
  <si>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</si>
  <si>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</si>
  <si>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</si>
  <si>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</si>
  <si>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</si>
  <si>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</si>
  <si>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</si>
  <si>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</si>
  <si>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</si>
  <si>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</si>
  <si>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</si>
  <si>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</si>
  <si>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</si>
  <si>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</si>
  <si>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</si>
  <si>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</si>
  <si>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</si>
  <si>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</si>
  <si>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</si>
  <si>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</si>
  <si>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</si>
  <si>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</si>
  <si>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</si>
  <si>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</si>
  <si>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</si>
  <si>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</si>
  <si>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</si>
  <si>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</si>
  <si>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</si>
  <si>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</si>
  <si>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</si>
  <si>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</si>
  <si>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</si>
  <si>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</si>
  <si>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</si>
  <si>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</si>
  <si>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</si>
  <si>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</si>
  <si>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</si>
  <si>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</si>
  <si>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</si>
  <si>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</si>
  <si>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</si>
  <si>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</si>
  <si>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</si>
  <si>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</si>
  <si>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</si>
  <si>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</si>
  <si>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</si>
  <si>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</si>
  <si>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</si>
  <si>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</si>
  <si>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</si>
  <si>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</si>
  <si>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</si>
  <si>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</si>
  <si>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</si>
  <si>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</si>
  <si>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</si>
  <si>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</si>
  <si>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</si>
  <si>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</si>
  <si>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</si>
  <si>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</si>
  <si>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</si>
  <si>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</si>
  <si>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</si>
  <si>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</si>
  <si>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</si>
  <si>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</si>
  <si>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</si>
  <si>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</si>
  <si>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</si>
  <si>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</si>
  <si>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</si>
  <si>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</si>
  <si>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</si>
  <si>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</si>
  <si>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</si>
  <si>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</si>
  <si>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</si>
  <si>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</si>
  <si>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</si>
  <si>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</si>
  <si>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</si>
  <si>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</si>
  <si>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</si>
  <si>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</si>
  <si>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</si>
  <si>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</si>
  <si>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</si>
  <si>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</si>
  <si>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</si>
  <si>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</si>
  <si>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</si>
  <si>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</si>
  <si>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</si>
  <si>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</si>
  <si>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</si>
  <si>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</si>
  <si>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</si>
  <si>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</si>
  <si>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</si>
  <si>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</si>
  <si>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</si>
  <si>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</si>
  <si>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</si>
  <si>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</si>
  <si>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</si>
  <si>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</si>
  <si>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</si>
  <si>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</si>
  <si>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</si>
  <si>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</si>
  <si>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</si>
  <si>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</si>
  <si>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</si>
  <si>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</si>
  <si>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</si>
  <si>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</si>
  <si>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</si>
  <si>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</si>
  <si>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</si>
  <si>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</si>
  <si>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</si>
  <si>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</si>
  <si>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</si>
  <si>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</si>
  <si>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</si>
  <si>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</si>
  <si>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</si>
  <si>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</si>
  <si>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</si>
  <si>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</si>
  <si>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</si>
  <si>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</si>
  <si>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</si>
  <si>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</si>
  <si>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</si>
  <si>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</si>
  <si>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</si>
  <si>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</si>
  <si>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</si>
  <si>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</si>
  <si>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</si>
  <si>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</si>
  <si>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</si>
  <si>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</si>
  <si>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</si>
  <si>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</si>
  <si>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</si>
  <si>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</si>
  <si>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</si>
  <si>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</si>
  <si>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</si>
  <si>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</si>
  <si>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</si>
  <si>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</si>
  <si>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</si>
  <si>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</si>
  <si>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</si>
  <si>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</si>
  <si>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</si>
  <si>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</si>
  <si>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</si>
  <si>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</si>
  <si>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</si>
  <si>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</si>
  <si>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</si>
  <si>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</si>
  <si>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</si>
  <si>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</si>
  <si>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</si>
  <si>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</si>
  <si>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</si>
  <si>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</si>
  <si>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</si>
  <si>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</si>
  <si>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</si>
  <si>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</si>
  <si>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</si>
  <si>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</si>
  <si>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</si>
  <si>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</si>
  <si>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</si>
  <si>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</si>
  <si>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</si>
  <si>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</si>
  <si>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</si>
  <si>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</si>
  <si>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</si>
  <si>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</si>
  <si>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</si>
  <si>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</si>
  <si>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</si>
  <si>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</si>
  <si>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</si>
  <si>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</si>
  <si>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</si>
  <si>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</si>
  <si>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</si>
  <si>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</si>
  <si>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</si>
  <si>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</si>
  <si>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</si>
  <si>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</si>
  <si>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</si>
  <si>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</si>
  <si>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</si>
  <si>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</si>
  <si>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</si>
  <si>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</si>
  <si>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</si>
  <si>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</si>
  <si>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</si>
  <si>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</si>
  <si>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</si>
  <si>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</si>
  <si>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</si>
  <si>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</si>
  <si>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</si>
  <si>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</si>
  <si>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</si>
  <si>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</si>
  <si>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</si>
  <si>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</si>
  <si>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</si>
  <si>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</si>
  <si>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</si>
  <si>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</si>
  <si>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</si>
  <si>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</si>
  <si>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</si>
  <si>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</si>
  <si>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</si>
  <si>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</si>
  <si>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</si>
  <si>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</si>
  <si>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</si>
  <si>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</si>
  <si>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</si>
  <si>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</si>
  <si>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</si>
  <si>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</si>
  <si>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</si>
  <si>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</si>
  <si>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</si>
  <si>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</si>
  <si>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</si>
  <si>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</si>
  <si>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</si>
  <si>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</si>
  <si>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</si>
  <si>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</si>
  <si>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</si>
  <si>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</si>
  <si>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</si>
  <si>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</si>
  <si>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</si>
  <si>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</si>
  <si>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</si>
  <si>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</si>
  <si>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</si>
  <si>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</si>
  <si>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</si>
  <si>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</si>
  <si>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</si>
  <si>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</si>
  <si>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</si>
  <si>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</si>
  <si>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</si>
  <si>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</si>
  <si>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</si>
  <si>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</si>
  <si>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</si>
  <si>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</si>
  <si>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</si>
  <si>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</si>
  <si>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</si>
  <si>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</si>
  <si>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</si>
  <si>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</si>
  <si>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</si>
  <si>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</si>
  <si>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</si>
  <si>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</si>
  <si>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</si>
  <si>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</si>
  <si>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</si>
  <si>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</si>
  <si>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</si>
  <si>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</si>
  <si>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</si>
  <si>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</si>
  <si>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</si>
  <si>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</si>
  <si>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</si>
  <si>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</si>
  <si>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</si>
  <si>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</si>
  <si>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</si>
  <si>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</si>
  <si>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</si>
  <si>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</si>
  <si>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</si>
  <si>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</si>
  <si>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</si>
  <si>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</si>
  <si>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</si>
  <si>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</si>
  <si>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</si>
  <si>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</si>
  <si>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</si>
  <si>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</si>
  <si>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</si>
  <si>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</si>
  <si>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</si>
  <si>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</si>
  <si>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</si>
  <si>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</si>
  <si>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</si>
  <si>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</si>
  <si>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</si>
  <si>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</si>
  <si>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</si>
  <si>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</si>
  <si>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</si>
  <si>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</si>
  <si>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</si>
  <si>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</si>
  <si>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</si>
  <si>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</si>
  <si>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</si>
  <si>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</si>
  <si>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</si>
  <si>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</si>
  <si>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</si>
  <si>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</si>
  <si>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</si>
  <si>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</si>
  <si>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</si>
  <si>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</si>
  <si>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</si>
  <si>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</si>
  <si>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</si>
  <si>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</si>
  <si>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</si>
  <si>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</si>
  <si>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</si>
  <si>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</si>
  <si>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</si>
  <si>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</si>
  <si>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</si>
  <si>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</si>
  <si>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</si>
  <si>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</si>
  <si>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</si>
  <si>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</si>
  <si>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</si>
  <si>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</si>
  <si>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</si>
  <si>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</si>
  <si>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</si>
  <si>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</si>
  <si>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</si>
  <si>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</si>
  <si>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</si>
  <si>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</si>
  <si>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</si>
  <si>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</si>
  <si>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</si>
  <si>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</si>
  <si>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</si>
  <si>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</si>
  <si>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</si>
  <si>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</si>
  <si>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</si>
  <si>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</si>
  <si>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</si>
  <si>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</si>
  <si>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</si>
  <si>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</si>
  <si>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</si>
  <si>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</si>
  <si>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</si>
  <si>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</si>
  <si>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</si>
  <si>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</si>
  <si>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</si>
  <si>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</si>
  <si>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</si>
  <si>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</si>
  <si>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</si>
  <si>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</si>
  <si>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</si>
  <si>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</si>
  <si>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</si>
  <si>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</si>
  <si>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</si>
  <si>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</si>
  <si>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</si>
  <si>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</si>
  <si>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</si>
  <si>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</si>
  <si>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</si>
  <si>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</si>
  <si>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</si>
  <si>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</si>
  <si>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</si>
  <si>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</si>
  <si>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</si>
  <si>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</si>
  <si>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</si>
  <si>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</si>
  <si>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</si>
  <si>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</si>
  <si>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</si>
  <si>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</si>
  <si>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</si>
  <si>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</si>
  <si>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</si>
  <si>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</si>
  <si>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</si>
  <si>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</si>
  <si>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</si>
  <si>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</si>
  <si>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</si>
  <si>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</si>
  <si>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</si>
  <si>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</si>
  <si>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</si>
  <si>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</si>
  <si>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</si>
  <si>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</si>
  <si>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</si>
  <si>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</si>
  <si>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</si>
  <si>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</si>
  <si>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</si>
  <si>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</si>
  <si>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</si>
  <si>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</si>
  <si>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</si>
  <si>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</si>
  <si>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</si>
  <si>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</si>
  <si>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</si>
  <si>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</si>
  <si>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</si>
  <si>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</si>
  <si>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</si>
  <si>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</si>
  <si>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</si>
  <si>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</si>
  <si>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</si>
  <si>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</si>
  <si>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</si>
  <si>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</si>
  <si>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</si>
  <si>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</si>
  <si>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</si>
  <si>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</si>
  <si>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</si>
  <si>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</si>
  <si>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</si>
  <si>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</si>
  <si>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</si>
  <si>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</si>
  <si>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</si>
  <si>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</si>
  <si>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</si>
  <si>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</si>
  <si>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</si>
  <si>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</si>
  <si>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</si>
  <si>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</si>
  <si>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</si>
  <si>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</si>
  <si>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</si>
  <si>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</si>
  <si>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</si>
  <si>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</si>
  <si>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</si>
  <si>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</si>
  <si>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</si>
  <si>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</si>
  <si>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</si>
  <si>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</si>
  <si>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</si>
  <si>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</si>
  <si>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</si>
  <si>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</si>
  <si>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</si>
  <si>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</si>
  <si>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</si>
  <si>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</si>
  <si>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</si>
  <si>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</si>
  <si>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</si>
  <si>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</si>
  <si>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</si>
  <si>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</si>
  <si>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</si>
  <si>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</si>
  <si>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</si>
  <si>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</si>
  <si>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</si>
  <si>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</si>
  <si>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</si>
  <si>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</si>
  <si>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</si>
  <si>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</si>
  <si>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</si>
  <si>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</si>
  <si>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</si>
  <si>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</si>
  <si>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</si>
  <si>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</si>
  <si>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</si>
  <si>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</si>
  <si>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</si>
  <si>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</si>
  <si>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</si>
  <si>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</si>
  <si>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</si>
  <si>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</si>
  <si>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</si>
  <si>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</si>
  <si>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</si>
  <si>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</si>
  <si>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</si>
  <si>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</si>
  <si>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</si>
  <si>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</si>
  <si>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</si>
  <si>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</si>
  <si>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</si>
  <si>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</si>
  <si>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</si>
  <si>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</si>
  <si>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</si>
  <si>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</si>
  <si>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</si>
  <si>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</si>
  <si>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</si>
  <si>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</si>
  <si>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</si>
  <si>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</si>
  <si>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</si>
  <si>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</si>
  <si>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</si>
  <si>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</si>
  <si>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</si>
  <si>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</si>
  <si>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</si>
  <si>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</si>
  <si>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</si>
  <si>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</si>
  <si>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</si>
  <si>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</si>
  <si>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</si>
  <si>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</si>
  <si>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</si>
  <si>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</si>
  <si>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</si>
  <si>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</si>
  <si>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</si>
  <si>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</si>
  <si>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</si>
  <si>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</si>
  <si>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</si>
  <si>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</si>
  <si>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</si>
  <si>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</si>
  <si>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</si>
  <si>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</si>
  <si>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</si>
  <si>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</si>
  <si>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</si>
  <si>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</si>
  <si>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</si>
  <si>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</si>
  <si>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</si>
  <si>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</si>
  <si>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</si>
  <si>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</si>
  <si>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</si>
  <si>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</si>
  <si>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</si>
  <si>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</si>
  <si>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</si>
  <si>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</si>
  <si>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</si>
  <si>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</si>
  <si>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</si>
  <si>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</si>
  <si>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</si>
  <si>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</si>
  <si>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</si>
  <si>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</si>
  <si>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</si>
  <si>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</si>
  <si>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</si>
  <si>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</si>
  <si>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</si>
  <si>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</si>
  <si>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</si>
  <si>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</si>
  <si>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</si>
  <si>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</si>
  <si>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</si>
  <si>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</si>
  <si>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</si>
  <si>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</si>
  <si>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</si>
  <si>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</si>
  <si>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</si>
  <si>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</si>
  <si>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</si>
  <si>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</si>
  <si>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</si>
  <si>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</si>
  <si>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</si>
  <si>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</si>
  <si>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</si>
  <si>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</si>
  <si>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</si>
  <si>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</si>
  <si>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</si>
  <si>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</si>
  <si>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</si>
  <si>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</si>
  <si>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</si>
  <si>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</si>
  <si>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</si>
  <si>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</si>
  <si>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</si>
  <si>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</si>
  <si>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</si>
  <si>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</si>
  <si>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</si>
  <si>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</si>
  <si>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</si>
  <si>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</si>
  <si>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</si>
  <si>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</si>
  <si>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</si>
  <si>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</si>
  <si>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</si>
  <si>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</si>
  <si>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</si>
  <si>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</si>
  <si>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</si>
  <si>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</si>
  <si>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</si>
  <si>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</si>
  <si>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</si>
  <si>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</si>
  <si>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</si>
  <si>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</si>
  <si>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</si>
  <si>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</si>
  <si>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</si>
  <si>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</si>
  <si>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</si>
  <si>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</si>
  <si>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</si>
  <si>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</si>
  <si>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</si>
  <si>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</si>
  <si>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</si>
  <si>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</si>
  <si>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</si>
  <si>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</si>
  <si>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</si>
  <si>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</si>
  <si>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</si>
  <si>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</si>
  <si>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</si>
  <si>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</si>
  <si>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</si>
  <si>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</si>
  <si>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</si>
  <si>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</si>
  <si>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</si>
  <si>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</si>
  <si>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</si>
  <si>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</si>
  <si>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</si>
  <si>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</si>
  <si>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</si>
  <si>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</si>
  <si>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</si>
  <si>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</si>
  <si>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</si>
  <si>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</si>
  <si>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</si>
  <si>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</si>
  <si>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</si>
  <si>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</si>
  <si>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</si>
  <si>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</si>
  <si>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</si>
  <si>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</si>
  <si>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</si>
  <si>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</si>
  <si>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</si>
  <si>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</si>
  <si>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</si>
  <si>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</si>
  <si>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</si>
  <si>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</si>
  <si>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</si>
  <si>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</si>
  <si>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</si>
  <si>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</si>
  <si>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</si>
  <si>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</si>
  <si>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</si>
  <si>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</si>
  <si>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</si>
  <si>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</si>
  <si>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</si>
  <si>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</si>
  <si>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</si>
  <si>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</si>
  <si>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</si>
  <si>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</si>
  <si>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</si>
  <si>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</si>
  <si>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</si>
  <si>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</si>
  <si>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</si>
  <si>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</si>
  <si>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</si>
  <si>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</si>
  <si>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</si>
  <si>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</si>
  <si>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</si>
  <si>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</si>
  <si>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</si>
  <si>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</si>
  <si>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</si>
  <si>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</si>
  <si>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</si>
  <si>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</si>
  <si>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</si>
  <si>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</si>
  <si>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</si>
  <si>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</si>
  <si>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</si>
  <si>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</si>
  <si>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</si>
  <si>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</si>
  <si>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</si>
  <si>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</si>
  <si>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</si>
  <si>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</si>
  <si>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</si>
  <si>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</si>
  <si>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</si>
  <si>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</si>
  <si>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</si>
  <si>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</si>
  <si>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</si>
  <si>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</si>
  <si>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</si>
  <si>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</si>
  <si>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</si>
  <si>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</si>
  <si>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</si>
  <si>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</si>
  <si>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</si>
  <si>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</si>
  <si>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</si>
  <si>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</si>
  <si>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</si>
  <si>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</si>
  <si>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</si>
  <si>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</si>
  <si>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</si>
  <si>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</si>
  <si>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</si>
  <si>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</si>
  <si>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</si>
  <si>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</si>
  <si>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</si>
  <si>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</si>
  <si>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</si>
  <si>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</si>
  <si>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</si>
  <si>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</si>
  <si>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</si>
  <si>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</si>
  <si>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</si>
  <si>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</si>
  <si>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</si>
  <si>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</si>
  <si>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</si>
  <si>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</si>
  <si>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</si>
  <si>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</si>
  <si>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</si>
  <si>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</si>
  <si>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</si>
  <si>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</si>
  <si>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</si>
  <si>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</si>
  <si>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</si>
  <si>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</si>
  <si>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</si>
  <si>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</si>
  <si>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</si>
  <si>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</si>
  <si>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</si>
  <si>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</si>
  <si>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</si>
  <si>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</si>
  <si>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</si>
  <si>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</si>
  <si>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</si>
  <si>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</si>
  <si>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</si>
  <si>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</si>
  <si>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</si>
  <si>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</si>
  <si>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</si>
  <si>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</si>
  <si>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</si>
  <si>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</si>
  <si>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</si>
  <si>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</si>
  <si>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</si>
  <si>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</si>
  <si>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</si>
  <si>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</si>
  <si>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</si>
  <si>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</si>
  <si>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</si>
  <si>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</si>
  <si>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</si>
  <si>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</si>
  <si>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</si>
  <si>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</si>
  <si>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</si>
  <si>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</si>
  <si>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</si>
  <si>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</si>
  <si>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</si>
  <si>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</si>
  <si>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</si>
  <si>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</si>
  <si>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</si>
  <si>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</si>
  <si>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</si>
  <si>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</si>
  <si>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</si>
  <si>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</si>
  <si>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</si>
  <si>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</si>
  <si>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</si>
  <si>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</si>
  <si>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</si>
  <si>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</si>
  <si>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</si>
  <si>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</si>
  <si>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</si>
  <si>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</si>
  <si>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</si>
  <si>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</si>
  <si>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</si>
  <si>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</si>
  <si>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</si>
  <si>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</si>
  <si>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</si>
  <si>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</si>
  <si>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</si>
  <si>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</si>
  <si>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</si>
  <si>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</si>
  <si>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</si>
  <si>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</si>
  <si>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</si>
  <si>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</si>
  <si>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</si>
  <si>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</si>
  <si>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</si>
  <si>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</si>
  <si>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</si>
  <si>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</si>
  <si>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</si>
  <si>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</si>
  <si>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</si>
  <si>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</si>
  <si>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</si>
  <si>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</si>
  <si>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</si>
  <si>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</si>
  <si>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</si>
  <si>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</si>
  <si>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</si>
  <si>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</si>
  <si>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</si>
  <si>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</si>
  <si>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</si>
  <si>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</si>
  <si>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</si>
  <si>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</si>
  <si>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</si>
  <si>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</si>
  <si>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</si>
  <si>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</si>
  <si>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</si>
  <si>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</si>
  <si>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</si>
  <si>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</si>
  <si>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</si>
  <si>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</si>
  <si>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</si>
  <si>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</si>
  <si>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</si>
  <si>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</si>
  <si>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</si>
  <si>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</si>
  <si>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</si>
  <si>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</si>
  <si>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</si>
  <si>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</si>
  <si>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</si>
  <si>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</si>
  <si>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</si>
  <si>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</si>
  <si>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</si>
  <si>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</si>
  <si>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</si>
  <si>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</si>
  <si>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</si>
  <si>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</si>
  <si>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</si>
  <si>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</si>
  <si>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</si>
  <si>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</si>
  <si>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</si>
  <si>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</si>
  <si>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</si>
  <si>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</si>
  <si>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</si>
  <si>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</si>
  <si>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</si>
  <si>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</si>
  <si>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</si>
  <si>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</si>
  <si>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</si>
  <si>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</si>
  <si>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</si>
  <si>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</si>
  <si>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</si>
  <si>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</si>
  <si>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</si>
  <si>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</si>
  <si>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</si>
  <si>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</si>
  <si>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</si>
  <si>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</si>
  <si>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</si>
  <si>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</si>
  <si>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</si>
  <si>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</si>
  <si>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</si>
  <si>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</si>
  <si>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</si>
  <si>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</si>
  <si>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</si>
  <si>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</si>
  <si>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</si>
  <si>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</si>
  <si>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</si>
  <si>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</si>
  <si>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</si>
  <si>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</si>
  <si>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</si>
  <si>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</si>
  <si>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</si>
  <si>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</si>
  <si>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</si>
  <si>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</si>
  <si>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</si>
  <si>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</si>
  <si>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</si>
  <si>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</si>
  <si>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</si>
  <si>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</si>
  <si>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</si>
  <si>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</si>
  <si>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</si>
  <si>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</si>
  <si>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</si>
  <si>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</si>
  <si>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</si>
  <si>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</si>
  <si>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</si>
  <si>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</si>
  <si>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</si>
  <si>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</si>
  <si>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</si>
  <si>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</si>
  <si>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</si>
  <si>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</si>
  <si>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</si>
  <si>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</si>
  <si>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</si>
  <si>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</si>
  <si>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</si>
  <si>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</si>
  <si>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</si>
  <si>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</si>
  <si>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</si>
  <si>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</si>
  <si>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</si>
  <si>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</si>
  <si>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</si>
  <si>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</si>
  <si>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</si>
  <si>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</si>
  <si>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</si>
  <si>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</si>
  <si>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</si>
  <si>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</si>
  <si>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</si>
  <si>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</si>
  <si>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</si>
  <si>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</si>
  <si>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</si>
  <si>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</si>
  <si>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</si>
  <si>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</si>
  <si>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</si>
  <si>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</si>
  <si>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</si>
  <si>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</si>
  <si>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</si>
  <si>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</si>
  <si>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</si>
  <si>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</si>
  <si>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</si>
  <si>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</si>
  <si>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</si>
  <si>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</si>
  <si>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</si>
  <si>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</si>
  <si>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</si>
  <si>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</si>
  <si>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</si>
  <si>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</si>
  <si>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</si>
  <si>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</si>
  <si>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</si>
  <si>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</si>
  <si>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</si>
  <si>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</si>
  <si>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</si>
  <si>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</si>
  <si>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</si>
  <si>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</si>
  <si>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</si>
  <si>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</si>
  <si>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</si>
  <si>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</si>
  <si>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</si>
  <si>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</si>
  <si>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</si>
  <si>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</si>
  <si>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</si>
  <si>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</si>
  <si>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</si>
  <si>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</si>
  <si>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</si>
  <si>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</si>
  <si>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</si>
  <si>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</si>
  <si>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</si>
  <si>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</si>
  <si>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</si>
  <si>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</si>
  <si>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</si>
  <si>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</si>
  <si>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</si>
  <si>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</si>
  <si>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</si>
  <si>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</si>
  <si>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</si>
  <si>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</si>
  <si>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</si>
  <si>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</si>
  <si>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</si>
  <si>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</si>
  <si>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</si>
  <si>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</si>
  <si>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</si>
  <si>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</si>
  <si>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</si>
  <si>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</si>
  <si>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</si>
  <si>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</si>
  <si>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</si>
  <si>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</si>
  <si>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</si>
  <si>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</si>
  <si>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</si>
  <si>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</si>
  <si>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</si>
  <si>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</si>
  <si>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</si>
  <si>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</si>
  <si>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</si>
  <si>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</si>
  <si>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</si>
  <si>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</si>
  <si>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</si>
  <si>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</si>
  <si>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</si>
  <si>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</si>
  <si>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</si>
  <si>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</si>
  <si>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</si>
  <si>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</si>
  <si>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</si>
  <si>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</si>
  <si>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</si>
  <si>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</si>
  <si>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</si>
  <si>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</si>
  <si>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</si>
  <si>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</si>
  <si>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</si>
  <si>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</si>
  <si>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</si>
  <si>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</si>
  <si>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</si>
  <si>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</si>
  <si>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</si>
  <si>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</si>
  <si>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</si>
  <si>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</si>
  <si>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</si>
  <si>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</si>
  <si>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</si>
  <si>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</si>
  <si>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</si>
  <si>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</si>
  <si>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</si>
  <si>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</si>
  <si>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</si>
  <si>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</si>
  <si>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</si>
  <si>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</si>
  <si>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</si>
  <si>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</si>
  <si>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</si>
  <si>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</si>
  <si>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</si>
  <si>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</si>
  <si>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</si>
  <si>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</si>
  <si>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</si>
  <si>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</si>
  <si>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</si>
  <si>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</si>
  <si>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</si>
  <si>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</si>
  <si>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</si>
  <si>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</si>
  <si>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</si>
  <si>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</si>
  <si>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</si>
  <si>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</si>
  <si>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</si>
  <si>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</si>
  <si>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</si>
  <si>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</si>
  <si>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</si>
  <si>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</si>
  <si>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</si>
  <si>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</si>
  <si>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</si>
  <si>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</si>
  <si>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</si>
  <si>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</si>
  <si>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</si>
  <si>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</si>
  <si>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</si>
  <si>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</si>
  <si>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</si>
  <si>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</si>
  <si>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</si>
  <si>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</si>
  <si>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</si>
  <si>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</si>
  <si>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</si>
  <si>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</si>
  <si>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</si>
  <si>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</si>
  <si>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</si>
  <si>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</si>
  <si>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</si>
  <si>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</si>
  <si>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</si>
  <si>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</si>
  <si>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</si>
  <si>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</si>
  <si>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</si>
  <si>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</si>
  <si>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</si>
  <si>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</si>
  <si>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</si>
  <si>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</si>
  <si>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</si>
  <si>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</si>
  <si>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</si>
  <si>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</si>
  <si>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</si>
  <si>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</si>
  <si>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</si>
  <si>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</si>
  <si>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</si>
  <si>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</si>
  <si>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</si>
  <si>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</si>
  <si>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</si>
  <si>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</si>
  <si>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</si>
  <si>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</si>
  <si>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</si>
  <si>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</si>
  <si>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</si>
  <si>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</si>
  <si>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</si>
  <si>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</si>
  <si>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</si>
  <si>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</si>
  <si>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</si>
  <si>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</si>
  <si>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</si>
  <si>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</si>
  <si>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</si>
  <si>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</si>
  <si>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</si>
  <si>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</si>
  <si>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</si>
  <si>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</si>
  <si>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</si>
  <si>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</si>
  <si>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</si>
  <si>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</si>
  <si>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</si>
  <si>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</si>
  <si>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</si>
  <si>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</si>
  <si>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</si>
  <si>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</si>
  <si>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</si>
  <si>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</si>
  <si>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</si>
  <si>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</si>
  <si>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</si>
  <si>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</si>
  <si>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</si>
  <si>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</si>
  <si>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</si>
  <si>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</si>
  <si>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</si>
  <si>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</si>
  <si>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</si>
  <si>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</si>
  <si>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</si>
  <si>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</si>
  <si>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</si>
  <si>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</si>
  <si>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</si>
  <si>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</si>
  <si>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</si>
  <si>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</si>
  <si>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</si>
  <si>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</si>
  <si>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</si>
  <si>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</si>
  <si>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</si>
  <si>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</si>
  <si>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</si>
  <si>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</si>
  <si>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</si>
  <si>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</si>
  <si>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</si>
  <si>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</si>
  <si>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</si>
  <si>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</si>
  <si>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</si>
  <si>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</si>
  <si>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</si>
  <si>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</si>
  <si>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</si>
  <si>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</si>
  <si>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</si>
  <si>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</si>
  <si>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</si>
  <si>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</si>
  <si>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</si>
  <si>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</si>
  <si>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</si>
  <si>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</si>
  <si>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</si>
  <si>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</si>
  <si>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</si>
  <si>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</si>
  <si>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</si>
  <si>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</si>
  <si>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</si>
  <si>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</si>
  <si>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</si>
  <si>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</si>
  <si>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</si>
  <si>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</si>
  <si>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</si>
  <si>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</si>
  <si>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</si>
  <si>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</si>
  <si>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</si>
  <si>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</si>
  <si>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</si>
  <si>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</si>
  <si>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</si>
  <si>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</si>
  <si>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</si>
  <si>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</si>
  <si>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</si>
  <si>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</si>
  <si>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</si>
  <si>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</si>
  <si>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</si>
  <si>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</si>
  <si>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</si>
  <si>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</si>
  <si>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</si>
  <si>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</si>
  <si>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</si>
  <si>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</si>
  <si>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</si>
  <si>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</si>
  <si>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</si>
  <si>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</si>
  <si>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</si>
  <si>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</si>
  <si>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</si>
  <si>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</si>
  <si>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</si>
  <si>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</si>
  <si>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</si>
  <si>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</si>
  <si>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</si>
  <si>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</si>
  <si>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</si>
  <si>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</si>
  <si>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</si>
  <si>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</si>
  <si>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</si>
  <si>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</si>
  <si>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</si>
  <si>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</si>
  <si>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</si>
  <si>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</si>
  <si>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</si>
  <si>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</si>
  <si>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</si>
  <si>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</si>
  <si>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</si>
  <si>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</si>
  <si>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</si>
  <si>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</si>
  <si>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</si>
  <si>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</si>
  <si>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</si>
  <si>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</si>
  <si>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</si>
  <si>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</si>
  <si>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</si>
  <si>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</si>
  <si>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</si>
  <si>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</si>
  <si>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</si>
  <si>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</si>
  <si>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</si>
  <si>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</si>
  <si>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</si>
  <si>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</si>
  <si>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</si>
  <si>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</si>
  <si>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</si>
  <si>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</si>
  <si>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</si>
  <si>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</si>
  <si>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</si>
  <si>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</si>
  <si>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</si>
  <si>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</si>
  <si>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</si>
  <si>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</si>
  <si>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</si>
  <si>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</si>
  <si>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</si>
  <si>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</si>
  <si>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</si>
  <si>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</si>
  <si>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</si>
  <si>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</si>
  <si>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</si>
  <si>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</si>
  <si>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</si>
  <si>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</si>
  <si>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</si>
  <si>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</si>
  <si>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</si>
  <si>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</si>
  <si>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</si>
  <si>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</si>
  <si>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</si>
  <si>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</si>
  <si>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</si>
  <si>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</si>
  <si>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</si>
  <si>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</si>
  <si>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</si>
  <si>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</si>
  <si>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</si>
  <si>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</si>
  <si>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</si>
  <si>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</si>
  <si>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</si>
  <si>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</si>
  <si>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</si>
  <si>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</si>
  <si>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</si>
  <si>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</si>
  <si>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</si>
  <si>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</si>
  <si>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</si>
  <si>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</si>
  <si>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</si>
  <si>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</si>
  <si>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</si>
  <si>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</si>
  <si>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</si>
  <si>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</si>
  <si>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</si>
  <si>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</si>
  <si>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</si>
  <si>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</si>
  <si>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</si>
  <si>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</si>
  <si>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</si>
  <si>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</si>
  <si>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</si>
  <si>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</si>
  <si>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</si>
  <si>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</si>
  <si>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</si>
  <si>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</si>
  <si>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</si>
  <si>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</si>
  <si>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</si>
  <si>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</si>
  <si>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</si>
  <si>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</si>
  <si>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</si>
  <si>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</si>
  <si>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</si>
  <si>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</si>
  <si>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</si>
  <si>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</si>
  <si>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</si>
  <si>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</si>
  <si>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</si>
  <si>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</si>
  <si>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</si>
  <si>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</si>
  <si>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</si>
  <si>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</si>
  <si>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</si>
  <si>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</si>
  <si>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</si>
  <si>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</si>
  <si>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</si>
  <si>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</si>
  <si>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</si>
  <si>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</si>
  <si>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</si>
  <si>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</si>
  <si>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</si>
  <si>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</si>
  <si>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</si>
  <si>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</si>
  <si>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</si>
  <si>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</si>
  <si>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</si>
  <si>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</si>
  <si>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</si>
  <si>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</si>
  <si>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</si>
  <si>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</si>
  <si>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</si>
  <si>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</si>
  <si>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</si>
  <si>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</si>
  <si>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</si>
  <si>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</si>
  <si>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</si>
  <si>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</si>
  <si>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</si>
  <si>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</si>
  <si>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</si>
  <si>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</si>
  <si>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</si>
  <si>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</si>
  <si>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</si>
  <si>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</si>
  <si>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</si>
  <si>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</si>
  <si>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</si>
  <si>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</si>
  <si>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</si>
  <si>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</si>
  <si>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</si>
  <si>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</si>
  <si>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</si>
  <si>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</si>
  <si>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</si>
  <si>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</si>
  <si>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</si>
  <si>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</si>
  <si>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</si>
  <si>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</si>
  <si>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</si>
  <si>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</si>
  <si>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</si>
  <si>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</si>
  <si>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</si>
  <si>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</si>
  <si>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</si>
  <si>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</si>
  <si>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</si>
  <si>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</si>
  <si>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</si>
  <si>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</si>
  <si>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</si>
  <si>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</si>
  <si>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</si>
  <si>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</si>
  <si>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</si>
  <si>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</si>
  <si>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</si>
  <si>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</si>
  <si>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</si>
  <si>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</si>
  <si>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</si>
  <si>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</si>
  <si>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</si>
  <si>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</si>
  <si>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</si>
  <si>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</si>
  <si>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</si>
  <si>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</si>
  <si>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</si>
  <si>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</si>
  <si>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</si>
  <si>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</si>
  <si>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</si>
  <si>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</si>
  <si>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</si>
  <si>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</si>
  <si>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</si>
  <si>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</si>
  <si>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</si>
  <si>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</si>
  <si>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</si>
  <si>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</si>
  <si>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</si>
  <si>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</si>
  <si>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</si>
  <si>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</si>
  <si>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</si>
  <si>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</si>
  <si>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</si>
  <si>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</si>
  <si>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</si>
  <si>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</si>
  <si>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</si>
  <si>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</si>
  <si>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</si>
  <si>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</si>
  <si>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</si>
  <si>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</si>
  <si>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</si>
  <si>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</si>
  <si>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</si>
  <si>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</si>
  <si>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</si>
  <si>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</si>
  <si>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</si>
  <si>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</si>
  <si>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</si>
  <si>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</si>
  <si>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</si>
  <si>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</si>
  <si>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</si>
  <si>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</si>
  <si>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</si>
  <si>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</si>
  <si>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</si>
  <si>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</si>
  <si>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</si>
  <si>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</si>
  <si>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</si>
  <si>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</si>
  <si>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</si>
  <si>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</si>
  <si>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</si>
  <si>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</si>
  <si>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</si>
  <si>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</si>
  <si>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</si>
  <si>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</si>
  <si>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</si>
  <si>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</si>
  <si>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</si>
  <si>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</si>
  <si>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</si>
  <si>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</si>
  <si>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</si>
  <si>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</si>
  <si>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</si>
  <si>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</si>
  <si>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</si>
  <si>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</si>
  <si>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</si>
  <si>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</si>
  <si>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</si>
  <si>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</si>
  <si>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</si>
  <si>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</si>
  <si>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</si>
  <si>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</si>
  <si>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</si>
  <si>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</si>
  <si>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</si>
  <si>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</si>
  <si>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</si>
  <si>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</si>
  <si>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</si>
  <si>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</si>
  <si>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</si>
  <si>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</si>
  <si>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</si>
  <si>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</si>
  <si>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</si>
  <si>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</si>
  <si>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</si>
  <si>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</si>
  <si>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</si>
  <si>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</si>
  <si>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</si>
  <si>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</si>
  <si>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</si>
  <si>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</si>
  <si>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</si>
  <si>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</si>
  <si>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</si>
  <si>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</si>
  <si>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</si>
  <si>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</si>
  <si>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</si>
  <si>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</si>
  <si>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</si>
  <si>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</si>
  <si>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</si>
  <si>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</si>
  <si>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</si>
  <si>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</si>
  <si>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</si>
  <si>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</si>
  <si>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</si>
  <si>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</si>
  <si>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</si>
  <si>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</si>
  <si>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</si>
  <si>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</si>
  <si>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</si>
  <si>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</si>
  <si>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</si>
  <si>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</si>
  <si>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</si>
  <si>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</si>
  <si>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</si>
  <si>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</si>
  <si>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</si>
  <si>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</si>
  <si>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</si>
  <si>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</si>
  <si>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</si>
  <si>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</si>
  <si>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</si>
  <si>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</si>
  <si>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</si>
  <si>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</si>
  <si>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</si>
  <si>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</si>
  <si>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</si>
  <si>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</si>
  <si>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</si>
  <si>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</si>
  <si>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</si>
  <si>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</si>
  <si>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</si>
  <si>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</si>
  <si>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</si>
  <si>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</si>
  <si>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</si>
  <si>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</si>
  <si>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</si>
  <si>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</si>
  <si>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</si>
  <si>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</si>
  <si>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</si>
  <si>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</si>
  <si>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</si>
  <si>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</si>
  <si>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</si>
  <si>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</si>
  <si>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</si>
  <si>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</si>
  <si>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</si>
  <si>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</si>
  <si>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</si>
  <si>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</si>
  <si>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</si>
  <si>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</si>
  <si>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</si>
  <si>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</si>
  <si>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</si>
  <si>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</si>
  <si>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</si>
  <si>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</si>
  <si>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</si>
  <si>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</si>
  <si>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</si>
  <si>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</si>
  <si>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</si>
  <si>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</si>
  <si>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</si>
  <si>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</si>
  <si>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</si>
  <si>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</si>
  <si>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</si>
  <si>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</si>
  <si>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</si>
  <si>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</si>
  <si>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</si>
  <si>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</si>
  <si>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</si>
  <si>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</si>
  <si>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</si>
  <si>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</si>
  <si>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</si>
  <si>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</si>
  <si>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</si>
  <si>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</si>
  <si>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</si>
  <si>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</si>
  <si>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</si>
  <si>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</si>
  <si>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</si>
  <si>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</si>
  <si>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</si>
  <si>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</si>
  <si>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</si>
  <si>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</si>
  <si>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</si>
  <si>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</si>
  <si>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</si>
  <si>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</si>
  <si>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</si>
  <si>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</si>
  <si>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</si>
  <si>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</si>
  <si>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</si>
  <si>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</si>
  <si>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</si>
  <si>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</si>
  <si>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</si>
  <si>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</si>
  <si>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</si>
  <si>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</si>
  <si>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</si>
  <si>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</si>
  <si>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</si>
  <si>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</si>
  <si>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</si>
  <si>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</si>
  <si>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</si>
  <si>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</si>
  <si>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</si>
  <si>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</si>
  <si>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</si>
  <si>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</si>
  <si>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</si>
  <si>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</si>
  <si>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</si>
  <si>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</si>
  <si>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</si>
  <si>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</si>
  <si>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</si>
  <si>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</si>
  <si>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</si>
  <si>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</si>
  <si>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</si>
  <si>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</si>
  <si>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</si>
  <si>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</si>
  <si>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</si>
  <si>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</si>
  <si>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</si>
  <si>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</si>
  <si>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</si>
  <si>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</si>
  <si>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</si>
  <si>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</si>
  <si>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</si>
  <si>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</si>
  <si>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</si>
  <si>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</si>
  <si>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</si>
  <si>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</si>
  <si>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</si>
  <si>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</si>
  <si>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</si>
  <si>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</si>
  <si>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</si>
  <si>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</si>
  <si>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</si>
  <si>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</si>
  <si>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</si>
  <si>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</si>
  <si>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</si>
  <si>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</si>
  <si>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</si>
  <si>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</si>
  <si>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</si>
  <si>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</si>
  <si>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</si>
  <si>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</si>
  <si>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</si>
  <si>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</si>
  <si>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</si>
  <si>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</si>
  <si>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</si>
  <si>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</si>
  <si>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</si>
  <si>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</si>
  <si>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</si>
  <si>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</si>
  <si>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</si>
  <si>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</si>
  <si>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</si>
  <si>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</si>
  <si>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</si>
  <si>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</si>
  <si>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</si>
  <si>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</si>
  <si>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</si>
  <si>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</si>
  <si>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</si>
  <si>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</si>
  <si>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</si>
  <si>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</si>
  <si>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</si>
  <si>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</si>
  <si>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</si>
  <si>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</si>
  <si>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</si>
  <si>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</si>
  <si>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</si>
  <si>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</si>
  <si>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</si>
  <si>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</si>
  <si>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</si>
  <si>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</si>
  <si>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</si>
  <si>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</si>
  <si>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</si>
  <si>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</si>
  <si>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</si>
  <si>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</si>
  <si>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</si>
  <si>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</si>
  <si>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</si>
  <si>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</si>
  <si>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</si>
  <si>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</si>
  <si>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</si>
  <si>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</si>
  <si>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</si>
  <si>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</si>
  <si>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</si>
  <si>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</si>
  <si>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</si>
  <si>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</si>
  <si>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</si>
  <si>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</si>
  <si>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</si>
  <si>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</si>
  <si>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</si>
  <si>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</si>
  <si>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</si>
  <si>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</si>
  <si>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</si>
  <si>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</si>
  <si>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</si>
  <si>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</si>
  <si>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</si>
  <si>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</si>
  <si>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</si>
  <si>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</si>
  <si>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</si>
  <si>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</si>
  <si>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</si>
  <si>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</si>
  <si>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</si>
  <si>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</si>
  <si>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</si>
  <si>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</si>
  <si>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</si>
  <si>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</si>
  <si>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</si>
  <si>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</si>
  <si>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</si>
  <si>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</si>
  <si>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</si>
  <si>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</si>
  <si>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</si>
  <si>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</si>
  <si>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</si>
  <si>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</si>
  <si>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</si>
  <si>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</si>
  <si>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</si>
  <si>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</si>
  <si>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</si>
  <si>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</si>
  <si>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</si>
  <si>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</si>
  <si>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</si>
  <si>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</si>
  <si>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</si>
  <si>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</si>
  <si>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</si>
  <si>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</si>
  <si>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</si>
  <si>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</si>
  <si>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</si>
  <si>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</si>
  <si>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</si>
  <si>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</si>
  <si>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</si>
  <si>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</si>
  <si>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</si>
  <si>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</si>
  <si>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</si>
  <si>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</si>
  <si>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</si>
  <si>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</si>
  <si>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</si>
  <si>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</si>
  <si>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</si>
  <si>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</si>
  <si>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</si>
  <si>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</si>
  <si>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</si>
  <si>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</si>
  <si>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</si>
  <si>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</si>
  <si>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</si>
  <si>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</si>
  <si>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</si>
  <si>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</si>
  <si>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</si>
  <si>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</si>
  <si>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</si>
  <si>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</si>
  <si>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</si>
  <si>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</si>
  <si>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</si>
  <si>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</si>
  <si>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</si>
  <si>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</si>
  <si>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</si>
  <si>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</si>
  <si>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</si>
  <si>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</si>
  <si>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</si>
  <si>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</si>
  <si>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</si>
  <si>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</si>
  <si>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</si>
  <si>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</si>
  <si>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</si>
  <si>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</si>
  <si>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</si>
  <si>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</si>
  <si>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</si>
  <si>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</si>
  <si>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</si>
  <si>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</si>
  <si>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</si>
  <si>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</si>
  <si>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</si>
  <si>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</si>
  <si>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</si>
  <si>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</si>
  <si>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</si>
  <si>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</si>
  <si>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</si>
  <si>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</si>
  <si>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</si>
  <si>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</si>
  <si>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</si>
  <si>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</si>
  <si>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</si>
  <si>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</si>
  <si>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</si>
  <si>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</si>
  <si>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</si>
  <si>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</si>
  <si>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</si>
  <si>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</si>
  <si>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</si>
  <si>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</si>
  <si>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</si>
  <si>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</si>
  <si>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</si>
  <si>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</si>
  <si>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</si>
  <si>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</si>
  <si>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</si>
  <si>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</si>
  <si>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</si>
  <si>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</si>
  <si>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</si>
  <si>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</si>
  <si>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</si>
  <si>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</si>
  <si>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</si>
  <si>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</si>
  <si>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</si>
  <si>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</si>
  <si>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</si>
  <si>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</si>
  <si>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</si>
  <si>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</si>
  <si>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</si>
  <si>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</si>
  <si>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</si>
  <si>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</si>
  <si>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</si>
  <si>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</si>
  <si>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</si>
  <si>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</si>
  <si>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</si>
  <si>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</si>
  <si>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</si>
  <si>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</si>
  <si>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</si>
  <si>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</si>
  <si>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</si>
  <si>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</si>
  <si>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</si>
  <si>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</si>
  <si>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</si>
  <si>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</si>
  <si>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</si>
  <si>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</si>
  <si>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</si>
  <si>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</si>
  <si>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</si>
  <si>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</si>
  <si>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</si>
  <si>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</si>
  <si>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</si>
  <si>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</si>
  <si>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</si>
  <si>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</si>
  <si>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</si>
  <si>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</si>
  <si>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</si>
  <si>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</si>
  <si>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</si>
  <si>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</si>
  <si>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</si>
  <si>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</si>
  <si>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</si>
  <si>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</si>
  <si>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</si>
  <si>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</si>
  <si>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</si>
  <si>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</si>
  <si>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</si>
  <si>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</si>
  <si>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</si>
  <si>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</si>
  <si>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</si>
  <si>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</si>
  <si>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</si>
  <si>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</si>
  <si>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</si>
  <si>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</si>
  <si>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</si>
  <si>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</si>
  <si>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</si>
  <si>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</si>
  <si>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</si>
  <si>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</si>
  <si>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</si>
  <si>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</si>
  <si>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</si>
  <si>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</si>
  <si>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</si>
  <si>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</si>
  <si>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</si>
  <si>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</si>
  <si>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</si>
  <si>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</si>
  <si>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</si>
  <si>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</si>
  <si>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</si>
  <si>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</si>
  <si>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</si>
  <si>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</si>
  <si>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</si>
  <si>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</si>
  <si>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</si>
  <si>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</si>
  <si>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</si>
  <si>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</si>
  <si>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</si>
  <si>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</si>
  <si>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</si>
  <si>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</si>
  <si>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</si>
  <si>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</si>
  <si>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</si>
  <si>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</si>
  <si>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</si>
  <si>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</si>
  <si>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</si>
  <si>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</si>
  <si>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</si>
  <si>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</si>
  <si>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</si>
  <si>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</si>
  <si>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</si>
  <si>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</si>
  <si>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</si>
  <si>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</si>
  <si>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</si>
  <si>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</si>
  <si>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</si>
  <si>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</si>
  <si>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</si>
  <si>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</si>
  <si>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</si>
  <si>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</si>
  <si>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</si>
  <si>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</si>
  <si>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</si>
  <si>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</si>
  <si>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</si>
  <si>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</si>
  <si>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</si>
  <si>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</si>
  <si>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</si>
  <si>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</si>
  <si>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</si>
  <si>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</si>
  <si>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</si>
  <si>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</si>
  <si>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</si>
  <si>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</si>
  <si>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</si>
  <si>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</si>
  <si>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</si>
  <si>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</si>
  <si>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</si>
  <si>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</si>
  <si>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</si>
  <si>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</si>
  <si>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</si>
  <si>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</si>
  <si>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</si>
  <si>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</si>
  <si>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</si>
  <si>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</si>
  <si>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</si>
  <si>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</si>
  <si>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</si>
  <si>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</si>
  <si>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</si>
  <si>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</si>
  <si>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</si>
  <si>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</si>
  <si>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</si>
  <si>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</si>
  <si>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</si>
  <si>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</si>
  <si>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</si>
  <si>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</si>
  <si>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</si>
  <si>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</si>
  <si>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</si>
  <si>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</si>
  <si>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</si>
  <si>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</si>
  <si>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</si>
  <si>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</si>
  <si>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</si>
  <si>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</si>
  <si>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</si>
  <si>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</si>
  <si>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</si>
  <si>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</si>
  <si>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</si>
  <si>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</si>
  <si>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</si>
  <si>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</si>
  <si>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</si>
  <si>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</si>
  <si>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</si>
  <si>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</si>
  <si>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</si>
  <si>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</si>
  <si>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</si>
  <si>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</si>
  <si>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</si>
  <si>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</si>
  <si>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</si>
  <si>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</si>
  <si>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</si>
  <si>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</si>
  <si>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</si>
  <si>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</si>
  <si>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</si>
  <si>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</si>
  <si>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</si>
  <si>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</si>
  <si>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</si>
  <si>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</si>
  <si>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</si>
  <si>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</si>
  <si>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</si>
  <si>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</si>
  <si>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</si>
  <si>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</si>
  <si>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</si>
  <si>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</si>
  <si>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</si>
  <si>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</si>
  <si>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</si>
  <si>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</si>
  <si>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</si>
  <si>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</si>
  <si>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</si>
  <si>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</si>
  <si>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</si>
  <si>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</si>
  <si>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</si>
  <si>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</si>
  <si>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</si>
  <si>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</si>
  <si>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</si>
  <si>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</si>
  <si>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</si>
  <si>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</si>
  <si>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</si>
  <si>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</si>
  <si>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</si>
  <si>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</si>
  <si>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</si>
  <si>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</si>
  <si>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</si>
  <si>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</si>
  <si>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</si>
  <si>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</si>
  <si>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</si>
  <si>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</si>
  <si>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</si>
  <si>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</si>
  <si>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</si>
  <si>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</si>
  <si>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</si>
  <si>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</si>
  <si>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</si>
  <si>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</si>
  <si>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</si>
  <si>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</si>
  <si>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</si>
  <si>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</si>
  <si>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</si>
  <si>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</si>
  <si>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</si>
  <si>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</si>
  <si>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</si>
  <si>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</si>
  <si>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</si>
  <si>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</si>
  <si>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</si>
  <si>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</si>
  <si>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</si>
  <si>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</si>
  <si>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</si>
  <si>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</si>
  <si>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</si>
  <si>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</si>
  <si>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</si>
  <si>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</si>
  <si>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</si>
  <si>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</si>
  <si>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</si>
  <si>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</si>
  <si>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</si>
  <si>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</si>
  <si>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</si>
  <si>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</si>
  <si>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</si>
  <si>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</si>
  <si>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</si>
  <si>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</si>
  <si>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</si>
  <si>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</si>
  <si>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</si>
  <si>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</si>
  <si>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</si>
  <si>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</si>
  <si>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</si>
  <si>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</si>
  <si>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</si>
  <si>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</si>
  <si>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</si>
  <si>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</si>
  <si>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</si>
  <si>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</si>
  <si>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</si>
  <si>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</si>
  <si>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</si>
  <si>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</si>
  <si>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</si>
  <si>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</si>
  <si>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</si>
  <si>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</si>
  <si>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</si>
  <si>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</si>
  <si>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</si>
  <si>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</si>
  <si>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</si>
  <si>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</si>
  <si>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</si>
  <si>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</si>
  <si>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</si>
  <si>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</si>
  <si>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</si>
  <si>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</si>
  <si>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</si>
  <si>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</si>
  <si>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</si>
  <si>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</si>
  <si>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</si>
  <si>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</si>
  <si>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</si>
  <si>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</si>
  <si>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</si>
  <si>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</si>
  <si>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</si>
  <si>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</si>
  <si>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</si>
  <si>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</si>
  <si>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</si>
  <si>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</si>
  <si>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</si>
  <si>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</si>
  <si>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</si>
  <si>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</si>
  <si>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</si>
  <si>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</si>
  <si>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</si>
  <si>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</si>
  <si>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</si>
  <si>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</si>
  <si>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</si>
  <si>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</si>
  <si>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</si>
  <si>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</si>
  <si>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</si>
  <si>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</si>
  <si>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</si>
  <si>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</si>
  <si>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</si>
  <si>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</si>
  <si>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</si>
  <si>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</si>
  <si>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</si>
  <si>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</si>
  <si>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</si>
  <si>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</si>
  <si>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</si>
  <si>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</si>
  <si>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</si>
  <si>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</si>
  <si>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</si>
  <si>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</si>
  <si>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</si>
  <si>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</si>
  <si>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</si>
  <si>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</si>
  <si>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</si>
  <si>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</si>
  <si>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</si>
  <si>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</si>
  <si>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</si>
  <si>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</si>
  <si>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</si>
  <si>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</si>
  <si>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</si>
  <si>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</si>
  <si>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</si>
  <si>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</si>
  <si>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</si>
  <si>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</si>
  <si>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</si>
  <si>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</si>
  <si>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</si>
  <si>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</si>
  <si>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</si>
  <si>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</si>
  <si>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</si>
  <si>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</si>
  <si>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</si>
  <si>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</si>
  <si>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</si>
  <si>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</si>
  <si>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</si>
  <si>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</si>
  <si>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</si>
  <si>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</si>
  <si>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</si>
  <si>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</si>
  <si>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</si>
  <si>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</si>
  <si>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</si>
  <si>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</si>
  <si>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</si>
  <si>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</si>
  <si>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</si>
  <si>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</si>
  <si>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</si>
  <si>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</si>
  <si>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</si>
  <si>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</si>
  <si>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</si>
  <si>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</si>
  <si>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</si>
  <si>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</si>
  <si>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</si>
  <si>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</si>
  <si>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</si>
  <si>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</si>
  <si>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</si>
  <si>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</si>
  <si>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</si>
  <si>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</si>
  <si>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</si>
  <si>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</si>
  <si>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</si>
  <si>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</si>
  <si>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</si>
  <si>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</si>
  <si>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</si>
  <si>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</si>
  <si>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</si>
  <si>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</si>
  <si>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</si>
  <si>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</si>
  <si>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</si>
  <si>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</si>
  <si>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</si>
  <si>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</si>
  <si>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</si>
  <si>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</si>
  <si>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</si>
  <si>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</si>
  <si>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</si>
  <si>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</si>
  <si>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</si>
  <si>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</si>
  <si>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</si>
  <si>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</si>
  <si>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</si>
  <si>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</si>
  <si>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</si>
  <si>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</si>
  <si>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</si>
  <si>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</si>
  <si>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</si>
  <si>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</si>
  <si>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</si>
  <si>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</si>
  <si>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</si>
  <si>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</si>
  <si>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</si>
  <si>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</si>
  <si>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</si>
  <si>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</si>
  <si>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</si>
  <si>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</si>
  <si>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</si>
  <si>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</si>
  <si>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</si>
  <si>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</si>
  <si>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</si>
  <si>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</si>
  <si>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</si>
  <si>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</si>
  <si>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</si>
  <si>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</si>
  <si>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</si>
  <si>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</si>
  <si>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</si>
  <si>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</si>
  <si>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</si>
  <si>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</si>
  <si>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</si>
  <si>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</si>
  <si>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</si>
  <si>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</si>
  <si>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</si>
  <si>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</si>
  <si>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</si>
  <si>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</si>
  <si>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</si>
  <si>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</si>
  <si>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</si>
  <si>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</si>
  <si>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</si>
  <si>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</si>
  <si>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</si>
  <si>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</si>
  <si>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</si>
  <si>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</si>
  <si>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</si>
  <si>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</si>
  <si>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</si>
  <si>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</si>
  <si>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</si>
  <si>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</si>
  <si>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</si>
  <si>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</si>
  <si>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</si>
  <si>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</si>
  <si>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</si>
  <si>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</si>
  <si>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</si>
  <si>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</si>
  <si>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</si>
  <si>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</si>
  <si>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</si>
  <si>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</si>
  <si>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</si>
  <si>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</si>
  <si>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</si>
  <si>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</si>
  <si>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</si>
  <si>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</si>
  <si>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</si>
  <si>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</si>
  <si>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</si>
  <si>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</si>
  <si>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</si>
  <si>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</si>
  <si>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</si>
  <si>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</si>
  <si>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</si>
  <si>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</si>
  <si>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</si>
  <si>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</si>
  <si>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</si>
  <si>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</si>
  <si>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</si>
  <si>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</si>
  <si>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</si>
  <si>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</si>
  <si>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</si>
  <si>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</si>
  <si>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</si>
  <si>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</si>
  <si>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</si>
  <si>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</si>
  <si>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</si>
  <si>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</si>
  <si>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</si>
  <si>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</si>
  <si>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</si>
  <si>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</si>
  <si>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</si>
  <si>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</si>
  <si>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</si>
  <si>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</si>
  <si>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</si>
  <si>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</si>
  <si>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</si>
  <si>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</si>
  <si>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</si>
  <si>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</si>
  <si>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</si>
  <si>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</si>
  <si>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</si>
  <si>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</si>
  <si>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</si>
  <si>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</si>
  <si>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</si>
  <si>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</si>
  <si>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</si>
  <si>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</si>
  <si>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</si>
  <si>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</si>
  <si>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</si>
  <si>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</si>
  <si>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</si>
  <si>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</si>
  <si>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</si>
  <si>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</si>
  <si>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</si>
  <si>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</si>
  <si>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</si>
  <si>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</si>
  <si>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</si>
  <si>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</si>
  <si>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</si>
  <si>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</si>
  <si>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</si>
  <si>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</si>
  <si>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</si>
  <si>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</si>
  <si>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</si>
  <si>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</si>
  <si>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</si>
  <si>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</si>
  <si>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</si>
  <si>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</si>
  <si>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</si>
  <si>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</si>
  <si>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</si>
  <si>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</si>
  <si>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</si>
  <si>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</si>
  <si>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</si>
  <si>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</si>
  <si>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</si>
  <si>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</si>
  <si>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</si>
  <si>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</si>
  <si>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</si>
  <si>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</si>
  <si>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</si>
  <si>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</si>
  <si>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</si>
  <si>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</si>
  <si>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</si>
  <si>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</si>
  <si>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</si>
  <si>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</si>
  <si>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</si>
  <si>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</si>
  <si>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</si>
  <si>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</si>
  <si>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</si>
  <si>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</si>
  <si>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</si>
  <si>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</si>
  <si>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</si>
  <si>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</si>
  <si>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</si>
  <si>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</si>
  <si>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</si>
  <si>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</si>
  <si>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</si>
  <si>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</si>
  <si>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</si>
  <si>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</si>
  <si>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</si>
  <si>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</si>
  <si>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</si>
  <si>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</si>
  <si>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</si>
  <si>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</si>
  <si>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</si>
  <si>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</si>
  <si>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</si>
  <si>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</si>
  <si>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</si>
  <si>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</si>
  <si>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</si>
  <si>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</si>
  <si>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</si>
  <si>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</si>
  <si>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</si>
  <si>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</si>
  <si>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</si>
  <si>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</si>
  <si>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</si>
  <si>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</si>
  <si>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</si>
  <si>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</si>
  <si>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</si>
  <si>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</si>
  <si>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</si>
  <si>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</si>
  <si>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</si>
  <si>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</si>
  <si>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</si>
  <si>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</si>
  <si>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</si>
  <si>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</si>
  <si>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</si>
  <si>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</si>
  <si>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</si>
  <si>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</si>
  <si>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</si>
  <si>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</si>
  <si>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</si>
  <si>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</si>
  <si>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</si>
  <si>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</si>
  <si>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</si>
  <si>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</si>
  <si>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</si>
  <si>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</si>
  <si>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</si>
  <si>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</si>
  <si>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</si>
  <si>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</si>
  <si>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</si>
  <si>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</si>
  <si>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</si>
  <si>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</si>
  <si>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</si>
  <si>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</si>
  <si>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</si>
  <si>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</si>
  <si>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</si>
  <si>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</si>
  <si>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</si>
  <si>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</si>
  <si>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</si>
  <si>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</si>
  <si>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</si>
  <si>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</si>
  <si>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</si>
  <si>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</si>
  <si>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</si>
  <si>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</si>
  <si>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</si>
  <si>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</si>
  <si>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</si>
  <si>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</si>
  <si>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</si>
  <si>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</si>
  <si>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</si>
  <si>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</si>
  <si>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</si>
  <si>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</si>
  <si>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</si>
  <si>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</si>
  <si>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</si>
  <si>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</si>
  <si>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</si>
  <si>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</si>
  <si>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</si>
  <si>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</si>
  <si>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</si>
  <si>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</si>
  <si>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</si>
  <si>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</si>
  <si>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</si>
  <si>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</si>
  <si>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</si>
  <si>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</si>
  <si>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</si>
  <si>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</si>
  <si>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</si>
  <si>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</si>
  <si>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</si>
  <si>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</si>
  <si>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</si>
  <si>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</si>
  <si>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</si>
  <si>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</si>
  <si>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</si>
  <si>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</si>
  <si>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</si>
  <si>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</si>
  <si>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</si>
  <si>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</si>
  <si>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</si>
  <si>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</si>
  <si>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</si>
  <si>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</si>
  <si>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</si>
  <si>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</si>
  <si>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</si>
  <si>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</si>
  <si>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</si>
  <si>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</si>
  <si>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</si>
  <si>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</si>
  <si>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</si>
  <si>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</si>
  <si>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</si>
  <si>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</si>
  <si>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</si>
  <si>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</si>
  <si>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</si>
  <si>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</si>
  <si>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</si>
  <si>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</si>
  <si>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</si>
  <si>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</si>
  <si>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</si>
  <si>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</si>
  <si>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</si>
  <si>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</si>
  <si>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</si>
  <si>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</si>
  <si>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</si>
  <si>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</si>
  <si>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</si>
  <si>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</si>
  <si>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</si>
  <si>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</si>
  <si>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</si>
  <si>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</si>
  <si>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</si>
  <si>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</si>
  <si>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</si>
  <si>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</si>
  <si>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</si>
  <si>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</si>
  <si>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</si>
  <si>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</si>
  <si>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</si>
  <si>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</si>
  <si>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</si>
  <si>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</si>
  <si>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</si>
  <si>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</si>
  <si>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</si>
  <si>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</si>
  <si>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</si>
  <si>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</si>
  <si>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</si>
  <si>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</si>
  <si>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</si>
  <si>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</si>
  <si>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</si>
  <si>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</si>
  <si>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</si>
  <si>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</si>
  <si>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</si>
  <si>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</si>
  <si>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</si>
  <si>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</si>
  <si>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</si>
  <si>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</si>
  <si>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</si>
  <si>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</si>
  <si>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</si>
  <si>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</si>
  <si>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</si>
  <si>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</si>
  <si>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</si>
  <si>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</si>
  <si>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</si>
  <si>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</si>
  <si>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</si>
  <si>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</si>
  <si>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</si>
  <si>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</si>
  <si>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</si>
  <si>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</si>
  <si>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</si>
  <si>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</si>
  <si>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</si>
  <si>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</si>
  <si>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</si>
  <si>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</si>
  <si>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</si>
  <si>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</si>
  <si>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</si>
  <si>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</si>
  <si>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</si>
  <si>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</si>
  <si>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</si>
  <si>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</si>
  <si>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</si>
  <si>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</si>
  <si>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</si>
  <si>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</si>
  <si>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</si>
  <si>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</si>
  <si>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</si>
  <si>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</si>
  <si>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</si>
  <si>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</si>
  <si>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</si>
  <si>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</si>
  <si>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</si>
  <si>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</si>
  <si>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</si>
  <si>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</si>
  <si>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</si>
  <si>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</si>
  <si>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</si>
  <si>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</si>
  <si>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</si>
  <si>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</si>
  <si>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</si>
  <si>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</si>
  <si>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</si>
  <si>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</si>
  <si>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</si>
  <si>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</si>
  <si>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</si>
  <si>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</si>
  <si>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</si>
  <si>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</si>
  <si>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</si>
  <si>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</si>
  <si>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</si>
  <si>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</si>
  <si>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</si>
  <si>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</si>
  <si>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</si>
  <si>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</si>
  <si>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</si>
  <si>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</si>
  <si>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</si>
  <si>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</si>
  <si>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</si>
  <si>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</si>
  <si>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</si>
  <si>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</si>
  <si>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</si>
  <si>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</si>
  <si>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</si>
  <si>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</si>
  <si>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</si>
  <si>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</si>
  <si>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</si>
  <si>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</si>
  <si>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</si>
  <si>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</si>
  <si>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</si>
  <si>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</si>
  <si>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</si>
  <si>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</si>
  <si>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</si>
  <si>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</si>
  <si>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</si>
  <si>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</si>
  <si>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</si>
  <si>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</si>
  <si>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</si>
  <si>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</si>
  <si>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</si>
  <si>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</si>
  <si>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</si>
  <si>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</si>
  <si>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</si>
  <si>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</si>
  <si>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</si>
  <si>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</si>
  <si>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</si>
  <si>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</si>
  <si>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</si>
  <si>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</si>
  <si>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</si>
  <si>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</si>
  <si>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</si>
  <si>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</si>
  <si>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</si>
  <si>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</si>
  <si>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</si>
  <si>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</si>
  <si>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</si>
  <si>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</si>
  <si>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</si>
  <si>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</si>
  <si>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</si>
  <si>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</si>
  <si>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</si>
  <si>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</si>
  <si>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</si>
  <si>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</si>
  <si>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</si>
  <si>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</si>
  <si>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</si>
  <si>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</si>
  <si>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</si>
  <si>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</si>
  <si>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</si>
  <si>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</si>
  <si>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</si>
  <si>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</si>
  <si>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</si>
  <si>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</si>
  <si>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</si>
  <si>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</si>
  <si>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</si>
  <si>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</si>
  <si>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</si>
  <si>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</si>
  <si>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</si>
  <si>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</si>
  <si>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</si>
  <si>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</si>
  <si>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</si>
  <si>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</si>
  <si>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</si>
  <si>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</si>
  <si>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</si>
  <si>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</si>
  <si>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</si>
  <si>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</si>
  <si>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</si>
  <si>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</si>
  <si>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</si>
  <si>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</si>
  <si>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</si>
  <si>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</si>
  <si>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</si>
  <si>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</si>
  <si>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</si>
  <si>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</si>
  <si>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</si>
  <si>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</si>
  <si>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</si>
  <si>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</si>
  <si>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</si>
  <si>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</si>
  <si>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</si>
  <si>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</si>
  <si>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</si>
  <si>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</si>
  <si>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</si>
  <si>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</si>
  <si>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</si>
  <si>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</si>
  <si>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</si>
  <si>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</si>
  <si>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</si>
  <si>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</si>
  <si>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</si>
  <si>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</si>
  <si>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</si>
  <si>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</si>
  <si>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</si>
  <si>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</si>
  <si>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</si>
  <si>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</si>
  <si>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</si>
  <si>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</si>
  <si>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</si>
  <si>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</si>
  <si>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</si>
  <si>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</si>
  <si>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</si>
  <si>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</si>
  <si>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</si>
  <si>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</si>
  <si>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</si>
  <si>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</si>
  <si>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</si>
  <si>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</si>
  <si>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</si>
  <si>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</si>
  <si>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</si>
  <si>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</si>
  <si>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</si>
  <si>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</si>
  <si>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</si>
  <si>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</si>
  <si>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</si>
  <si>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</si>
  <si>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</si>
  <si>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</si>
  <si>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</si>
  <si>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</si>
  <si>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</si>
  <si>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</si>
  <si>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</si>
  <si>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</si>
  <si>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</si>
  <si>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</si>
  <si>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</si>
  <si>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</si>
  <si>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</si>
  <si>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</si>
  <si>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</si>
  <si>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</si>
  <si>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</si>
  <si>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</si>
  <si>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</si>
  <si>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</si>
  <si>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</si>
  <si>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</si>
  <si>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</si>
  <si>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</si>
  <si>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</si>
  <si>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</si>
  <si>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</si>
  <si>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</si>
  <si>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</si>
  <si>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</si>
  <si>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</si>
  <si>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</si>
  <si>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</si>
  <si>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</si>
  <si>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</si>
  <si>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</si>
  <si>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</si>
  <si>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</si>
  <si>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</si>
  <si>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</si>
  <si>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</si>
  <si>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</si>
  <si>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</si>
  <si>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</si>
  <si>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</si>
  <si>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</si>
  <si>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</si>
  <si>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</si>
  <si>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</si>
  <si>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</si>
  <si>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</si>
  <si>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</si>
  <si>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</si>
  <si>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</si>
  <si>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</si>
  <si>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</si>
  <si>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</si>
  <si>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</si>
  <si>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</si>
  <si>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</si>
  <si>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</si>
  <si>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</si>
  <si>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</si>
  <si>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</si>
  <si>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</si>
  <si>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</si>
  <si>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</si>
  <si>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</si>
  <si>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</si>
  <si>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</si>
  <si>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</si>
  <si>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</si>
  <si>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</si>
  <si>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</si>
  <si>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</si>
  <si>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</si>
  <si>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</si>
  <si>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</si>
  <si>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</si>
  <si>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</si>
  <si>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</si>
  <si>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</si>
  <si>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</si>
  <si>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</si>
  <si>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</si>
  <si>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</si>
  <si>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</si>
  <si>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</si>
  <si>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</si>
  <si>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</si>
  <si>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</si>
  <si>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</si>
  <si>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</si>
  <si>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</si>
  <si>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</si>
  <si>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</si>
  <si>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</si>
  <si>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</si>
  <si>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</si>
  <si>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</si>
  <si>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</si>
  <si>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</si>
  <si>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</si>
  <si>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</si>
  <si>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</si>
  <si>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</si>
  <si>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</si>
  <si>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</si>
  <si>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</si>
  <si>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</si>
  <si>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</si>
  <si>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</si>
  <si>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</si>
  <si>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</si>
  <si>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</si>
  <si>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</si>
  <si>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</si>
  <si>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</si>
  <si>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</si>
  <si>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</si>
  <si>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</si>
  <si>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</si>
  <si>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</si>
  <si>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</si>
  <si>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</si>
  <si>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</si>
  <si>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</si>
  <si>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</si>
  <si>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</si>
  <si>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</si>
  <si>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</si>
  <si>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</si>
  <si>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</si>
  <si>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</si>
  <si>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</si>
  <si>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</si>
  <si>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</si>
  <si>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</si>
  <si>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</si>
  <si>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</si>
  <si>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</si>
  <si>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</si>
  <si>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</si>
  <si>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</si>
  <si>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</si>
  <si>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</si>
  <si>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</si>
  <si>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</si>
  <si>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</si>
  <si>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</si>
  <si>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</si>
  <si>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</si>
  <si>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</si>
  <si>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</si>
  <si>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</si>
  <si>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</si>
  <si>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</si>
  <si>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</si>
  <si>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</si>
  <si>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</si>
  <si>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</si>
  <si>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</si>
  <si>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</si>
  <si>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</si>
  <si>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</si>
  <si>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</si>
  <si>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</si>
  <si>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</si>
  <si>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</si>
  <si>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</si>
  <si>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</si>
  <si>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</si>
  <si>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</si>
  <si>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</si>
  <si>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</si>
  <si>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</si>
  <si>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</si>
  <si>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</si>
  <si>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</si>
  <si>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</si>
  <si>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</si>
  <si>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</si>
  <si>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</si>
  <si>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</si>
  <si>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</si>
  <si>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</si>
  <si>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</si>
  <si>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</si>
  <si>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</si>
  <si>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</si>
  <si>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</si>
  <si>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</si>
  <si>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</si>
  <si>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</si>
  <si>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</si>
  <si>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</si>
  <si>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</si>
  <si>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</si>
  <si>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</si>
  <si>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</si>
  <si>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</si>
  <si>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</si>
  <si>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</si>
  <si>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</si>
  <si>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</si>
  <si>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</si>
  <si>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</si>
  <si>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</si>
  <si>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</si>
  <si>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</si>
  <si>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</si>
  <si>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</si>
  <si>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</si>
  <si>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</si>
  <si>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</si>
  <si>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</si>
  <si>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</si>
  <si>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</si>
  <si>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</si>
  <si>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</si>
  <si>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</si>
  <si>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</si>
  <si>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</si>
  <si>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</si>
  <si>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</si>
  <si>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</si>
  <si>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</si>
  <si>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</si>
  <si>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</si>
  <si>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</si>
  <si>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</si>
  <si>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</si>
  <si>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</si>
  <si>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</si>
  <si>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</si>
  <si>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</si>
  <si>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</si>
  <si>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</si>
  <si>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</si>
  <si>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</si>
  <si>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</si>
  <si>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</si>
  <si>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</si>
  <si>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</si>
  <si>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</si>
  <si>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</si>
  <si>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</si>
  <si>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</si>
  <si>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</si>
  <si>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</si>
  <si>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</si>
  <si>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</si>
  <si>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</si>
  <si>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</si>
  <si>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</si>
  <si>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</si>
  <si>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</si>
  <si>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</si>
  <si>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</si>
  <si>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</si>
  <si>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</si>
  <si>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</si>
  <si>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</si>
  <si>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</si>
  <si>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</si>
  <si>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</si>
  <si>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</si>
  <si>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</si>
  <si>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</si>
  <si>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</si>
  <si>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</si>
  <si>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</si>
  <si>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</si>
  <si>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</si>
  <si>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</si>
  <si>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</si>
  <si>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</si>
  <si>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</si>
  <si>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</si>
  <si>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</si>
  <si>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</si>
  <si>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</si>
  <si>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</si>
  <si>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</si>
  <si>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</si>
  <si>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</si>
  <si>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</si>
  <si>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</si>
  <si>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</si>
  <si>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</si>
  <si>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</si>
  <si>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</si>
  <si>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</si>
  <si>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</si>
  <si>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</si>
  <si>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</si>
  <si>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</si>
  <si>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</si>
  <si>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</si>
  <si>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</si>
  <si>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</si>
  <si>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</si>
  <si>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</si>
  <si>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</si>
  <si>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</si>
  <si>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</si>
  <si>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</si>
  <si>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</si>
  <si>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</si>
  <si>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</si>
  <si>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</si>
  <si>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</si>
  <si>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</si>
  <si>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</si>
  <si>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</si>
  <si>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</si>
  <si>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</si>
  <si>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</si>
  <si>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</si>
  <si>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</si>
  <si>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</si>
  <si>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</si>
  <si>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</si>
  <si>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</si>
  <si>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</si>
  <si>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</si>
  <si>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</si>
  <si>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</si>
  <si>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</si>
  <si>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</si>
  <si>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</si>
  <si>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</si>
  <si>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</si>
  <si>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</si>
  <si>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</si>
  <si>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</si>
  <si>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</si>
  <si>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</si>
  <si>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</si>
  <si>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</si>
  <si>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</si>
  <si>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</si>
  <si>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</si>
  <si>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</si>
  <si>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</si>
  <si>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</si>
  <si>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</si>
  <si>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</si>
  <si>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</si>
  <si>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</si>
  <si>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</si>
  <si>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</si>
  <si>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</si>
  <si>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</si>
  <si>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</si>
  <si>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</si>
  <si>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</si>
  <si>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</si>
  <si>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</si>
  <si>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</si>
  <si>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</si>
  <si>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</si>
  <si>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</si>
  <si>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</si>
  <si>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</si>
  <si>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</si>
  <si>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</si>
  <si>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</si>
  <si>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</si>
  <si>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</si>
  <si>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</si>
  <si>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</si>
  <si>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</si>
  <si>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</si>
  <si>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</si>
  <si>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</si>
  <si>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</si>
  <si>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</si>
  <si>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</si>
  <si>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</si>
  <si>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</si>
  <si>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</si>
  <si>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</si>
  <si>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</si>
  <si>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</si>
  <si>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</si>
  <si>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</si>
  <si>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</si>
  <si>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</si>
  <si>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</si>
  <si>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</si>
  <si>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</si>
  <si>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</si>
  <si>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</si>
  <si>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</si>
  <si>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</si>
  <si>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</si>
  <si>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</si>
  <si>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</si>
  <si>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</si>
  <si>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</si>
  <si>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</si>
  <si>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</si>
  <si>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</si>
  <si>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</si>
  <si>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</si>
  <si>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</si>
  <si>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</si>
  <si>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</si>
  <si>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</si>
  <si>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</si>
  <si>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</si>
  <si>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</si>
  <si>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</si>
  <si>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</si>
  <si>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</si>
  <si>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</si>
  <si>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</si>
  <si>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</si>
  <si>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</si>
  <si>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</si>
  <si>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</si>
  <si>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</si>
  <si>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</si>
  <si>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</si>
  <si>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</si>
  <si>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</si>
  <si>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</si>
  <si>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</si>
  <si>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</si>
  <si>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</si>
  <si>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</si>
  <si>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</si>
  <si>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</si>
  <si>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</si>
  <si>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</si>
  <si>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</si>
  <si>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</si>
  <si>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</si>
  <si>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</si>
  <si>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</si>
  <si>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</si>
  <si>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</si>
  <si>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</si>
  <si>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</si>
  <si>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</si>
  <si>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</si>
  <si>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</si>
  <si>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</si>
  <si>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</si>
  <si>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</si>
  <si>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</si>
  <si>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</si>
  <si>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</si>
  <si>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</si>
  <si>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</si>
  <si>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</si>
  <si>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</si>
  <si>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</si>
  <si>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</si>
  <si>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</si>
  <si>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</si>
  <si>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</si>
  <si>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</si>
  <si>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</si>
  <si>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</si>
  <si>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</si>
  <si>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</si>
  <si>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</si>
  <si>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</si>
  <si>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</si>
  <si>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</si>
  <si>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</si>
  <si>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</si>
  <si>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</si>
  <si>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</si>
  <si>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</si>
  <si>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</si>
  <si>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</si>
  <si>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</si>
  <si>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</si>
  <si>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</si>
  <si>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</si>
  <si>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</si>
  <si>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</si>
  <si>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</si>
  <si>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</si>
  <si>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</si>
  <si>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</si>
  <si>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</si>
  <si>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</si>
  <si>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</si>
  <si>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</si>
  <si>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</si>
  <si>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</si>
  <si>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</si>
  <si>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</si>
  <si>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</si>
  <si>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</si>
  <si>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</si>
  <si>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</si>
  <si>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</si>
  <si>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</si>
  <si>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</si>
  <si>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</si>
  <si>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</si>
  <si>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</si>
  <si>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</si>
  <si>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</si>
  <si>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</si>
  <si>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</si>
  <si>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</si>
  <si>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</si>
  <si>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</si>
  <si>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</si>
  <si>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</si>
  <si>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</si>
  <si>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</si>
  <si>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</si>
  <si>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</si>
  <si>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</si>
  <si>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</si>
  <si>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</si>
  <si>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</si>
  <si>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</si>
  <si>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</si>
  <si>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</si>
  <si>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</si>
  <si>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</si>
  <si>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</si>
  <si>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</si>
  <si>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</si>
  <si>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</si>
  <si>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</si>
  <si>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</si>
  <si>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</si>
  <si>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</si>
  <si>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</si>
  <si>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</si>
  <si>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</si>
  <si>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</si>
  <si>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</si>
  <si>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</si>
  <si>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</si>
  <si>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</si>
  <si>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</si>
  <si>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</si>
  <si>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</si>
  <si>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</si>
  <si>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</si>
  <si>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</si>
  <si>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</si>
  <si>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</si>
  <si>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</si>
  <si>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</si>
  <si>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</si>
  <si>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</si>
  <si>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</si>
  <si>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</si>
  <si>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</si>
  <si>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</si>
  <si>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</si>
  <si>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</si>
  <si>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</si>
  <si>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</si>
  <si>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</si>
  <si>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</si>
  <si>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</si>
  <si>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</si>
  <si>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</si>
  <si>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</si>
  <si>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</si>
  <si>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</si>
  <si>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</si>
  <si>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</si>
  <si>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</si>
  <si>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</si>
  <si>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</si>
  <si>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</si>
  <si>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</si>
  <si>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</si>
  <si>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</si>
  <si>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</si>
  <si>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</si>
  <si>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</si>
  <si>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</si>
  <si>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</si>
  <si>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</si>
  <si>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</si>
  <si>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</si>
  <si>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</si>
  <si>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</si>
  <si>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</si>
  <si>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</si>
  <si>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</si>
  <si>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</si>
  <si>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</si>
  <si>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</si>
  <si>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</si>
  <si>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</si>
  <si>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</si>
  <si>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</si>
  <si>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</si>
  <si>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</si>
  <si>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</si>
  <si>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</si>
  <si>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</si>
  <si>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</si>
  <si>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</si>
  <si>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</si>
  <si>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</si>
  <si>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</si>
  <si>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</si>
  <si>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</si>
  <si>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</si>
  <si>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</si>
  <si>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</si>
  <si>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</si>
  <si>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</si>
  <si>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</si>
  <si>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</si>
  <si>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</si>
  <si>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</si>
  <si>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</si>
  <si>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</si>
  <si>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</si>
  <si>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</si>
  <si>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</si>
  <si>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</si>
  <si>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</si>
  <si>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</si>
  <si>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</si>
  <si>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</si>
  <si>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</si>
  <si>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</si>
  <si>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</si>
  <si>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</si>
  <si>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</si>
  <si>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</si>
  <si>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</si>
  <si>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</si>
  <si>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</si>
  <si>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</si>
  <si>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</si>
  <si>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</si>
  <si>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</si>
  <si>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</si>
  <si>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</si>
  <si>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</si>
  <si>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</si>
  <si>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</si>
  <si>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</si>
  <si>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</si>
  <si>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</si>
  <si>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</si>
  <si>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</si>
  <si>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</si>
  <si>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</si>
  <si>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</si>
  <si>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</si>
  <si>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</si>
  <si>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</si>
  <si>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</si>
  <si>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</si>
  <si>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</si>
  <si>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</si>
  <si>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</si>
  <si>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</si>
  <si>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</si>
  <si>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</si>
  <si>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</si>
  <si>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</si>
  <si>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</si>
  <si>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</si>
  <si>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</si>
  <si>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</si>
  <si>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</si>
  <si>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</si>
  <si>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</si>
  <si>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</si>
  <si>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</si>
  <si>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</si>
  <si>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</si>
  <si>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</si>
  <si>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</si>
  <si>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</si>
  <si>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</si>
  <si>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</si>
  <si>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</si>
  <si>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</si>
  <si>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</si>
  <si>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</si>
  <si>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</si>
  <si>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</si>
  <si>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</si>
  <si>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</si>
  <si>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</si>
  <si>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</si>
  <si>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</si>
  <si>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</si>
  <si>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</si>
  <si>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</si>
  <si>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</si>
  <si>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</si>
  <si>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</si>
  <si>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</si>
  <si>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</si>
  <si>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</si>
  <si>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</si>
  <si>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</si>
  <si>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</si>
  <si>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</si>
  <si>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</si>
  <si>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</si>
  <si>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</si>
  <si>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</si>
  <si>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</si>
  <si>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</si>
  <si>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</si>
  <si>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</si>
  <si>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</si>
  <si>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</si>
  <si>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</si>
  <si>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</si>
  <si>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</si>
  <si>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</si>
  <si>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</si>
  <si>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</si>
  <si>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</si>
  <si>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</si>
  <si>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</si>
  <si>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</si>
  <si>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</si>
  <si>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</si>
  <si>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</si>
  <si>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</si>
  <si>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</si>
  <si>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</si>
  <si>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</si>
  <si>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</si>
  <si>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</si>
  <si>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</si>
  <si>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</si>
  <si>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</si>
  <si>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</si>
  <si>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</si>
  <si>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</si>
  <si>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</si>
  <si>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</si>
  <si>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</si>
  <si>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</si>
  <si>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</si>
  <si>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</si>
  <si>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</si>
  <si>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</si>
  <si>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</si>
  <si>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</si>
  <si>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</si>
  <si>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</si>
  <si>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</si>
  <si>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</si>
  <si>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</si>
  <si>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</si>
  <si>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</si>
  <si>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</si>
  <si>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</si>
  <si>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</si>
  <si>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</si>
  <si>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</si>
  <si>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</si>
  <si>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</si>
  <si>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</si>
  <si>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</si>
  <si>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</si>
  <si>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</si>
  <si>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</si>
  <si>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</si>
  <si>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</si>
  <si>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</si>
  <si>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</si>
  <si>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</si>
  <si>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</si>
  <si>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</si>
  <si>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</si>
  <si>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</si>
  <si>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</si>
  <si>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</si>
  <si>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</si>
  <si>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</si>
  <si>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</si>
  <si>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</si>
  <si>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</si>
  <si>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</si>
  <si>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</si>
  <si>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</si>
  <si>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</si>
  <si>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</si>
  <si>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</si>
  <si>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</si>
  <si>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</si>
  <si>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</si>
  <si>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</si>
  <si>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</si>
  <si>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</si>
  <si>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</si>
  <si>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</si>
  <si>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</si>
  <si>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</si>
  <si>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</si>
  <si>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</si>
  <si>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</si>
  <si>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</si>
  <si>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</si>
  <si>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</si>
  <si>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</si>
  <si>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</si>
  <si>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</si>
  <si>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</si>
  <si>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</si>
  <si>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</si>
  <si>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</si>
  <si>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</si>
  <si>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</si>
  <si>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</si>
  <si>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</si>
  <si>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</si>
  <si>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</si>
  <si>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</si>
  <si>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</si>
  <si>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</si>
  <si>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</si>
  <si>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</si>
  <si>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</si>
  <si>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</si>
  <si>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</si>
  <si>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</si>
  <si>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</si>
  <si>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</si>
  <si>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</si>
  <si>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</si>
  <si>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</si>
  <si>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</si>
  <si>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</si>
  <si>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</si>
  <si>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</si>
  <si>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</si>
  <si>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</si>
  <si>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</si>
  <si>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</si>
  <si>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</si>
  <si>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</si>
  <si>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</si>
  <si>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</si>
  <si>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</si>
  <si>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</si>
  <si>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</si>
  <si>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</si>
  <si>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</si>
  <si>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</si>
  <si>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</si>
  <si>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</si>
  <si>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</si>
  <si>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</si>
  <si>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</si>
  <si>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</si>
  <si>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</si>
  <si>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</si>
  <si>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</si>
  <si>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</si>
  <si>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</si>
  <si>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</si>
  <si>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</si>
  <si>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</si>
  <si>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</si>
  <si>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</si>
  <si>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</si>
  <si>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</si>
  <si>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</si>
  <si>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</si>
  <si>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</si>
  <si>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</si>
  <si>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</si>
  <si>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</si>
  <si>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</si>
  <si>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</si>
  <si>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</si>
  <si>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</si>
  <si>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</si>
  <si>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</si>
  <si>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</si>
  <si>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</si>
  <si>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</si>
  <si>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</si>
  <si>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</si>
  <si>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</si>
  <si>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</si>
  <si>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</si>
  <si>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</si>
  <si>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</si>
  <si>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</si>
  <si>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</si>
  <si>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</si>
  <si>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</si>
  <si>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</si>
  <si>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</si>
  <si>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</si>
  <si>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</si>
  <si>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</si>
  <si>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</si>
  <si>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</si>
  <si>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</si>
  <si>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</si>
  <si>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</si>
  <si>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</si>
  <si>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</si>
  <si>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</si>
  <si>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</si>
  <si>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</si>
  <si>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</si>
  <si>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</si>
  <si>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</si>
  <si>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</si>
  <si>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</si>
  <si>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</si>
  <si>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</si>
  <si>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</si>
  <si>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</si>
  <si>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</si>
  <si>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</si>
  <si>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</si>
  <si>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</si>
  <si>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</si>
  <si>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</si>
  <si>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</si>
  <si>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</si>
  <si>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</si>
  <si>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</si>
  <si>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</si>
  <si>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</si>
  <si>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</si>
  <si>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</si>
  <si>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</si>
  <si>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</si>
  <si>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</si>
  <si>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</si>
  <si>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</si>
  <si>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</si>
  <si>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</si>
  <si>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</si>
  <si>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</si>
  <si>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</si>
  <si>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</si>
  <si>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</si>
  <si>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</si>
  <si>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</si>
  <si>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</si>
  <si>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</si>
  <si>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</si>
  <si>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</si>
  <si>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</si>
  <si>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</si>
  <si>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</si>
  <si>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</si>
  <si>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</si>
  <si>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</si>
  <si>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</si>
  <si>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</si>
  <si>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</si>
  <si>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</si>
  <si>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</si>
  <si>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</si>
  <si>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</si>
  <si>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</si>
  <si>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</si>
  <si>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</si>
  <si>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</si>
  <si>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</si>
  <si>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</si>
  <si>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</si>
  <si>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</si>
  <si>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</si>
  <si>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</si>
  <si>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</si>
  <si>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</si>
  <si>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</si>
  <si>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</si>
  <si>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</si>
  <si>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</si>
  <si>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</si>
  <si>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</si>
  <si>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</si>
  <si>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</si>
  <si>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</si>
  <si>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</si>
  <si>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</si>
  <si>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</si>
  <si>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</si>
  <si>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</si>
  <si>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</si>
  <si>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</si>
  <si>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</si>
  <si>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</si>
  <si>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</si>
  <si>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</si>
  <si>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</si>
  <si>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</si>
  <si>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</si>
  <si>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</si>
  <si>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</si>
  <si>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</si>
  <si>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</si>
  <si>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</si>
  <si>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</si>
  <si>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</si>
  <si>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</si>
  <si>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</si>
  <si>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</si>
  <si>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</si>
  <si>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</si>
  <si>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</si>
  <si>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</si>
  <si>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</si>
  <si>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</si>
  <si>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</si>
  <si>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</si>
  <si>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</si>
  <si>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</si>
  <si>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</si>
  <si>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</si>
  <si>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</si>
  <si>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</si>
  <si>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</si>
  <si>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</si>
  <si>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</si>
  <si>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</si>
  <si>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</si>
  <si>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</si>
  <si>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</si>
  <si>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</si>
  <si>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</si>
  <si>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</si>
  <si>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</si>
  <si>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</si>
  <si>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</si>
  <si>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</si>
  <si>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</si>
  <si>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</si>
  <si>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</si>
  <si>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</si>
  <si>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</si>
  <si>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</si>
  <si>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</si>
  <si>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</si>
  <si>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</si>
  <si>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</si>
  <si>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</si>
  <si>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</si>
  <si>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</si>
  <si>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</si>
  <si>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</si>
  <si>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</si>
  <si>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</si>
  <si>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</si>
  <si>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</si>
  <si>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</si>
  <si>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</si>
  <si>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</si>
  <si>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</si>
  <si>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</si>
  <si>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</si>
  <si>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</si>
  <si>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</si>
  <si>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</si>
  <si>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</si>
  <si>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</si>
  <si>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</si>
  <si>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</si>
  <si>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</si>
  <si>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</si>
  <si>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</si>
  <si>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</si>
  <si>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</si>
  <si>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</si>
  <si>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</si>
  <si>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</si>
  <si>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</si>
  <si>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</si>
  <si>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</si>
  <si>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</si>
  <si>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</si>
  <si>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</si>
  <si>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</si>
  <si>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</si>
  <si>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</si>
  <si>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</si>
  <si>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</si>
  <si>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</si>
  <si>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</si>
  <si>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</si>
  <si>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</si>
  <si>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</si>
  <si>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</si>
  <si>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</si>
  <si>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</si>
  <si>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</si>
  <si>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</si>
  <si>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</si>
  <si>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</si>
  <si>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</si>
  <si>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</si>
  <si>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</si>
  <si>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</si>
  <si>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</si>
  <si>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</si>
  <si>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</si>
  <si>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</si>
  <si>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</si>
  <si>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</si>
  <si>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</si>
  <si>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</si>
  <si>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</si>
  <si>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</si>
  <si>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</si>
  <si>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</si>
  <si>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</si>
  <si>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</si>
  <si>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</si>
  <si>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</si>
  <si>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</si>
  <si>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</si>
  <si>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</si>
  <si>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</si>
  <si>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</si>
  <si>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</si>
  <si>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</si>
  <si>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</si>
  <si>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</si>
  <si>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</si>
  <si>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</si>
  <si>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</si>
  <si>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</si>
  <si>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</si>
  <si>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</si>
  <si>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</si>
  <si>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</si>
  <si>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</si>
  <si>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</si>
  <si>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</si>
  <si>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</si>
  <si>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</si>
  <si>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</si>
  <si>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</si>
  <si>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</si>
  <si>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</si>
  <si>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</si>
  <si>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</si>
  <si>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</si>
  <si>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</si>
  <si>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</si>
  <si>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</si>
  <si>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</si>
  <si>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</si>
  <si>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</si>
  <si>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</si>
  <si>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</si>
  <si>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</si>
  <si>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</si>
  <si>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</si>
  <si>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</si>
  <si>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</si>
  <si>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</si>
  <si>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</si>
  <si>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</si>
  <si>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</si>
  <si>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</si>
  <si>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</si>
  <si>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</si>
  <si>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</si>
  <si>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</si>
  <si>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</si>
  <si>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</si>
  <si>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</si>
  <si>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</si>
  <si>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</si>
  <si>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</si>
  <si>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</si>
  <si>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</si>
  <si>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</si>
  <si>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</si>
  <si>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</si>
  <si>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</si>
  <si>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</si>
  <si>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</si>
  <si>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</si>
  <si>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</si>
  <si>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</si>
  <si>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</si>
  <si>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</si>
  <si>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</si>
  <si>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</si>
  <si>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</si>
  <si>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</si>
  <si>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</si>
  <si>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</si>
  <si>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</si>
  <si>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</si>
  <si>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</si>
  <si>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</si>
  <si>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</si>
  <si>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</si>
  <si>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</si>
  <si>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</si>
  <si>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</si>
  <si>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</si>
  <si>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</si>
  <si>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</si>
  <si>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</si>
  <si>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</si>
  <si>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</si>
  <si>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</si>
  <si>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</si>
  <si>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</si>
  <si>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</si>
  <si>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</si>
  <si>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</si>
  <si>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</si>
  <si>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</si>
  <si>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</si>
  <si>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</si>
  <si>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</si>
  <si>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</si>
  <si>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</si>
  <si>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</si>
  <si>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</si>
  <si>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</si>
  <si>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</si>
  <si>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</si>
  <si>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</si>
  <si>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</si>
  <si>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</si>
  <si>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</si>
  <si>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</si>
  <si>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</si>
  <si>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</si>
  <si>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</si>
  <si>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</si>
  <si>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</si>
  <si>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</si>
  <si>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</si>
  <si>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</si>
  <si>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</si>
  <si>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</si>
  <si>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</si>
  <si>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</si>
  <si>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</si>
  <si>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</si>
  <si>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</si>
  <si>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</si>
  <si>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</si>
  <si>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</si>
  <si>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</si>
  <si>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</si>
  <si>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</si>
  <si>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</si>
  <si>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</si>
  <si>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</si>
  <si>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</si>
  <si>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</si>
  <si>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</si>
  <si>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</si>
  <si>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</si>
  <si>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</si>
  <si>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</si>
  <si>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</si>
  <si>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</si>
  <si>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</si>
  <si>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</si>
  <si>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</si>
  <si>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</si>
  <si>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</si>
  <si>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</si>
  <si>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</si>
  <si>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</si>
  <si>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</si>
  <si>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</si>
  <si>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</si>
  <si>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</si>
  <si>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</si>
  <si>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</si>
  <si>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</si>
  <si>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</si>
  <si>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</si>
  <si>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</si>
  <si>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</si>
  <si>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</si>
  <si>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</si>
  <si>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</si>
  <si>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</si>
  <si>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</si>
  <si>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</si>
  <si>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</si>
  <si>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</si>
  <si>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</si>
  <si>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</si>
  <si>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</si>
  <si>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</si>
  <si>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</si>
  <si>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</si>
  <si>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</si>
  <si>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</si>
  <si>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</si>
  <si>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</si>
  <si>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</si>
  <si>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</si>
  <si>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</si>
  <si>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</si>
  <si>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</si>
  <si>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</si>
  <si>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</si>
  <si>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</si>
  <si>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</si>
  <si>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</si>
  <si>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</si>
  <si>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</si>
  <si>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</si>
  <si>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</si>
  <si>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</si>
  <si>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</si>
  <si>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</si>
  <si>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</si>
  <si>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</si>
  <si>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</si>
  <si>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</si>
  <si>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</si>
  <si>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</si>
  <si>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</si>
  <si>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</si>
  <si>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</si>
  <si>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</si>
  <si>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</si>
  <si>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</si>
  <si>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</si>
  <si>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</si>
  <si>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</si>
  <si>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</si>
  <si>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</si>
  <si>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</si>
  <si>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</si>
  <si>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</si>
  <si>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</si>
  <si>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</si>
  <si>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</si>
  <si>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</si>
  <si>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</si>
  <si>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</si>
  <si>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</si>
  <si>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</si>
  <si>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</si>
  <si>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</si>
  <si>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</si>
  <si>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</si>
  <si>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</si>
  <si>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</si>
  <si>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</si>
  <si>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</si>
  <si>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</si>
  <si>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</si>
  <si>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</si>
  <si>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</si>
  <si>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</si>
  <si>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</si>
  <si>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</si>
  <si>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</si>
  <si>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</si>
  <si>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</si>
  <si>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</si>
  <si>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</si>
  <si>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</si>
  <si>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</si>
  <si>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</si>
  <si>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</si>
  <si>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</si>
  <si>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</si>
  <si>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</si>
  <si>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</si>
  <si>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</si>
  <si>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</si>
  <si>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</si>
  <si>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</si>
  <si>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</si>
  <si>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</si>
  <si>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</si>
  <si>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</si>
  <si>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</si>
  <si>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</si>
  <si>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</si>
  <si>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</si>
  <si>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</si>
  <si>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</si>
  <si>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</si>
  <si>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</si>
  <si>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</si>
  <si>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</si>
  <si>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</si>
  <si>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</si>
  <si>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</si>
  <si>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</si>
  <si>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</si>
  <si>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</si>
  <si>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</si>
  <si>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</si>
  <si>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</si>
  <si>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</si>
  <si>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</si>
  <si>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</si>
  <si>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</si>
  <si>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</si>
  <si>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</si>
  <si>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</si>
  <si>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</si>
  <si>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</si>
  <si>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</si>
  <si>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</si>
  <si>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</si>
  <si>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</si>
  <si>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</si>
  <si>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</si>
  <si>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</si>
  <si>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</si>
  <si>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</si>
  <si>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</si>
  <si>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</si>
  <si>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</si>
  <si>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</si>
  <si>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</si>
  <si>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</si>
  <si>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</si>
  <si>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</si>
  <si>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</si>
  <si>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</si>
  <si>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</si>
  <si>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</si>
  <si>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</si>
  <si>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</si>
  <si>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</si>
  <si>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</si>
  <si>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</si>
  <si>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</si>
  <si>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</si>
  <si>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</si>
  <si>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</si>
  <si>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</si>
  <si>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</si>
  <si>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</si>
  <si>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</si>
  <si>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</si>
  <si>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</si>
  <si>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</si>
  <si>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</si>
  <si>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</si>
  <si>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</si>
  <si>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</si>
  <si>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</si>
  <si>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</si>
  <si>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</si>
  <si>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</si>
  <si>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</si>
  <si>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</si>
  <si>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</si>
  <si>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</si>
  <si>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</si>
  <si>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</si>
  <si>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</si>
  <si>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</si>
  <si>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</si>
  <si>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</si>
  <si>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</si>
  <si>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</si>
  <si>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</si>
  <si>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</si>
  <si>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</si>
  <si>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</si>
  <si>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</si>
  <si>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</si>
  <si>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</si>
  <si>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</si>
  <si>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</si>
  <si>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</si>
  <si>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</si>
  <si>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</si>
  <si>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</si>
  <si>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</si>
  <si>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</si>
  <si>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</si>
  <si>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</si>
  <si>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</si>
  <si>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</si>
  <si>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</si>
  <si>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</si>
  <si>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</si>
  <si>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</si>
  <si>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</si>
  <si>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</si>
  <si>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</si>
  <si>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</si>
  <si>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</si>
  <si>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</si>
  <si>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</si>
  <si>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</si>
  <si>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</si>
  <si>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</si>
  <si>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</si>
  <si>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</si>
  <si>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</si>
  <si>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</si>
  <si>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</si>
  <si>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</si>
  <si>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</si>
  <si>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</si>
  <si>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</si>
  <si>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</si>
  <si>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</si>
  <si>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</si>
  <si>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</si>
  <si>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</si>
  <si>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</si>
  <si>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</si>
  <si>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</si>
  <si>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</si>
  <si>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</si>
  <si>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</si>
  <si>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</si>
  <si>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</si>
  <si>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</si>
  <si>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</si>
  <si>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</si>
  <si>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</si>
  <si>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</si>
  <si>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</si>
  <si>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</si>
  <si>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</si>
  <si>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</si>
  <si>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</si>
  <si>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</si>
  <si>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</si>
  <si>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</si>
  <si>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</si>
  <si>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</si>
  <si>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</si>
  <si>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</si>
  <si>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</si>
  <si>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</si>
  <si>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</si>
  <si>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</si>
  <si>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</si>
  <si>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</si>
  <si>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</si>
  <si>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</si>
  <si>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</si>
  <si>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</si>
  <si>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</si>
  <si>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</si>
  <si>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</si>
  <si>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</si>
  <si>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</si>
  <si>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</si>
  <si>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</si>
  <si>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</si>
  <si>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</si>
  <si>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</si>
  <si>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</si>
  <si>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</si>
  <si>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</si>
  <si>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</si>
  <si>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</si>
  <si>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</si>
  <si>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</si>
  <si>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</si>
  <si>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</si>
  <si>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</si>
  <si>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</si>
  <si>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</si>
  <si>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</si>
  <si>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</si>
  <si>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</si>
  <si>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</si>
  <si>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</si>
  <si>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</si>
  <si>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</si>
  <si>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</si>
  <si>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</si>
  <si>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</si>
  <si>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</si>
  <si>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</si>
  <si>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</si>
  <si>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</si>
  <si>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</si>
  <si>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</si>
  <si>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</si>
  <si>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</si>
  <si>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</si>
  <si>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</si>
  <si>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</si>
  <si>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</si>
  <si>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</si>
  <si>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</si>
  <si>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</si>
  <si>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</si>
  <si>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</si>
  <si>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</si>
  <si>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</si>
  <si>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</si>
  <si>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</si>
  <si>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</si>
  <si>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</si>
  <si>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</si>
  <si>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</si>
  <si>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</si>
  <si>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</si>
  <si>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</si>
  <si>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</si>
  <si>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</si>
  <si>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</si>
  <si>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</si>
  <si>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</si>
  <si>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</si>
  <si>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</si>
  <si>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</si>
  <si>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</si>
  <si>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</si>
  <si>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</si>
  <si>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</si>
  <si>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</si>
  <si>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</si>
  <si>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</si>
  <si>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</si>
  <si>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</si>
  <si>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</si>
  <si>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</si>
  <si>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</si>
  <si>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</si>
  <si>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</si>
  <si>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</si>
  <si>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</si>
  <si>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</si>
  <si>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</si>
  <si>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</si>
  <si>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</si>
  <si>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</si>
  <si>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</si>
  <si>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</si>
  <si>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</si>
  <si>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</si>
  <si>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</si>
  <si>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</si>
  <si>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</si>
  <si>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</si>
  <si>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</si>
  <si>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</si>
  <si>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</si>
  <si>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</si>
  <si>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</si>
  <si>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</si>
  <si>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</si>
  <si>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</si>
  <si>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</si>
  <si>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</si>
  <si>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</si>
  <si>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</si>
  <si>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</si>
  <si>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</si>
  <si>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</si>
  <si>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</si>
  <si>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</si>
  <si>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</si>
  <si>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</si>
  <si>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</si>
  <si>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</si>
  <si>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</si>
  <si>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</si>
  <si>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</si>
  <si>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</si>
  <si>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</si>
  <si>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</si>
  <si>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</si>
  <si>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</si>
  <si>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</si>
  <si>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</si>
  <si>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</si>
  <si>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</si>
  <si>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</si>
  <si>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</si>
  <si>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</si>
  <si>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</si>
  <si>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</si>
  <si>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</si>
  <si>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</si>
  <si>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</si>
  <si>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</si>
  <si>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</si>
  <si>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</si>
  <si>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</si>
  <si>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</si>
  <si>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</si>
  <si>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</si>
  <si>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</si>
  <si>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</si>
  <si>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</si>
  <si>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</si>
  <si>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</si>
  <si>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</si>
  <si>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</si>
  <si>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</si>
  <si>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</si>
  <si>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</si>
  <si>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</si>
  <si>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</si>
  <si>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</si>
  <si>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</si>
  <si>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</si>
  <si>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</si>
  <si>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</si>
  <si>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</si>
  <si>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</si>
  <si>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</si>
  <si>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</si>
  <si>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</si>
  <si>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</si>
  <si>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</si>
  <si>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</si>
  <si>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</si>
  <si>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</si>
  <si>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</si>
  <si>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</si>
  <si>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</si>
  <si>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</si>
  <si>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</si>
  <si>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</si>
  <si>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</si>
  <si>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</si>
  <si>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</si>
  <si>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</si>
  <si>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</si>
  <si>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</si>
  <si>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</si>
  <si>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</si>
  <si>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</si>
  <si>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</si>
  <si>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</si>
  <si>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</si>
  <si>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</si>
  <si>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</si>
  <si>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</si>
  <si>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</si>
  <si>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</si>
  <si>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</si>
  <si>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</si>
  <si>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</si>
  <si>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</si>
  <si>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</si>
  <si>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</si>
  <si>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</si>
  <si>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</si>
  <si>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</si>
  <si>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</si>
  <si>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</si>
  <si>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</si>
  <si>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</si>
  <si>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</si>
  <si>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</si>
  <si>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</si>
  <si>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</si>
  <si>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</si>
  <si>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</si>
  <si>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</si>
  <si>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</si>
  <si>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</si>
  <si>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</si>
  <si>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</si>
  <si>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</si>
  <si>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</si>
  <si>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</si>
  <si>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</si>
  <si>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</si>
  <si>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</si>
  <si>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</si>
  <si>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</si>
  <si>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</si>
  <si>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</si>
  <si>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</si>
  <si>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</si>
  <si>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</si>
  <si>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</si>
  <si>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</si>
  <si>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</si>
  <si>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</si>
  <si>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</si>
  <si>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</si>
  <si>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</si>
  <si>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</si>
  <si>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</si>
  <si>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</si>
  <si>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</si>
  <si>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</si>
  <si>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</si>
  <si>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</si>
  <si>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</si>
  <si>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</si>
  <si>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</si>
  <si>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</si>
  <si>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</si>
  <si>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</si>
  <si>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</si>
  <si>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</si>
  <si>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</si>
  <si>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</si>
  <si>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</si>
  <si>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</si>
  <si>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</si>
  <si>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</si>
  <si>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</si>
  <si>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</si>
  <si>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</si>
  <si>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</si>
  <si>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</si>
  <si>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</si>
  <si>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</si>
  <si>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</si>
  <si>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</si>
  <si>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</si>
  <si>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</si>
  <si>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</si>
  <si>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</si>
  <si>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</si>
  <si>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</si>
  <si>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</si>
  <si>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</si>
  <si>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</si>
  <si>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</si>
  <si>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</si>
  <si>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</si>
  <si>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</si>
  <si>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</si>
  <si>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</si>
  <si>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</si>
  <si>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</si>
  <si>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</si>
  <si>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</si>
  <si>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</si>
  <si>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</si>
  <si>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</si>
  <si>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</si>
  <si>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</si>
  <si>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</si>
  <si>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</si>
  <si>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</si>
  <si>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</si>
  <si>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</si>
  <si>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</si>
  <si>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</si>
  <si>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</si>
  <si>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</si>
  <si>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</si>
  <si>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</si>
  <si>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</si>
  <si>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</si>
  <si>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</si>
  <si>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</si>
  <si>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</si>
  <si>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</si>
  <si>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</si>
  <si>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</si>
  <si>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</si>
  <si>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</si>
  <si>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</si>
  <si>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</si>
  <si>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</si>
  <si>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</si>
  <si>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</si>
  <si>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</si>
  <si>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</si>
  <si>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</si>
  <si>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</si>
  <si>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</si>
  <si>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</si>
  <si>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</si>
  <si>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</si>
  <si>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</si>
  <si>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</si>
  <si>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</si>
  <si>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</si>
  <si>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</si>
  <si>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</si>
  <si>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</si>
  <si>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</si>
  <si>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</si>
  <si>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</si>
  <si>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</si>
  <si>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</si>
  <si>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</si>
  <si>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</si>
  <si>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</si>
  <si>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</si>
  <si>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</si>
  <si>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</si>
  <si>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</si>
  <si>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</si>
  <si>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</si>
  <si>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</si>
  <si>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</si>
  <si>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</si>
  <si>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</si>
  <si>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</si>
  <si>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</si>
  <si>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</si>
  <si>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</si>
  <si>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</si>
  <si>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</si>
  <si>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</si>
  <si>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</si>
  <si>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</si>
  <si>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</si>
  <si>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</si>
  <si>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</si>
  <si>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</si>
  <si>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</si>
  <si>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</si>
  <si>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</si>
  <si>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</si>
  <si>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</si>
  <si>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</si>
  <si>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</si>
  <si>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</si>
  <si>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</si>
  <si>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</si>
  <si>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</si>
  <si>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</si>
  <si>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</si>
  <si>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</si>
  <si>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</si>
  <si>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</si>
  <si>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</si>
  <si>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</si>
  <si>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</si>
  <si>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</si>
  <si>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</si>
  <si>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</si>
  <si>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</si>
  <si>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</si>
  <si>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</si>
  <si>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</si>
  <si>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</si>
  <si>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</si>
  <si>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</si>
  <si>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</si>
  <si>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</si>
  <si>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</si>
  <si>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</si>
  <si>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</si>
  <si>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</si>
  <si>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</si>
  <si>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</si>
  <si>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</si>
  <si>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</si>
  <si>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</si>
  <si>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</si>
  <si>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</si>
  <si>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</si>
  <si>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</si>
  <si>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</si>
  <si>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</si>
  <si>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</si>
  <si>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</si>
  <si>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</si>
  <si>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</si>
  <si>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</si>
  <si>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</si>
  <si>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</si>
  <si>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</si>
  <si>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</si>
  <si>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</si>
  <si>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</si>
  <si>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</si>
  <si>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</si>
  <si>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</si>
  <si>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</si>
  <si>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</si>
  <si>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</si>
  <si>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</si>
  <si>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</si>
  <si>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</si>
  <si>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</si>
  <si>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</si>
  <si>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</si>
  <si>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</si>
  <si>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</si>
  <si>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</si>
  <si>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</si>
  <si>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</si>
  <si>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</si>
  <si>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</si>
  <si>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</si>
  <si>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</si>
  <si>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</si>
  <si>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</si>
  <si>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</si>
  <si>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</si>
  <si>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</si>
  <si>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</si>
  <si>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</si>
  <si>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</si>
  <si>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</si>
  <si>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</si>
  <si>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</si>
  <si>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</si>
  <si>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</si>
  <si>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</si>
  <si>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</si>
  <si>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</si>
  <si>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</si>
  <si>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</si>
  <si>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</si>
  <si>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</si>
  <si>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</si>
  <si>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</si>
  <si>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</si>
  <si>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</si>
  <si>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</si>
  <si>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</si>
  <si>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</si>
  <si>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</si>
  <si>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</si>
  <si>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</si>
  <si>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</si>
  <si>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</si>
  <si>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</si>
  <si>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</si>
  <si>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</si>
  <si>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</si>
  <si>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</si>
  <si>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</si>
  <si>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</si>
  <si>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</si>
  <si>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</si>
  <si>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</si>
  <si>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</si>
  <si>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</si>
  <si>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</si>
  <si>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</si>
  <si>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</si>
  <si>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</si>
  <si>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</si>
  <si>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</si>
  <si>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</si>
  <si>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</si>
  <si>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</si>
  <si>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</si>
  <si>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</si>
  <si>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</si>
  <si>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</si>
  <si>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</si>
  <si>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</si>
  <si>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</si>
  <si>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</si>
  <si>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</si>
  <si>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</si>
  <si>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</si>
  <si>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</si>
  <si>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</si>
  <si>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</si>
  <si>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</si>
  <si>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</si>
  <si>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</si>
  <si>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</si>
  <si>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30 mins </t>
  </si>
  <si>
    <t>PCM-20251019-00001400</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</si>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</sst>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286.67070787036937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6.17539502314321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45949.619133449072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45949.619133449072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45949.619133449072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45949.619133449072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45949.619133449072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45949.619133449072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45949.619133449072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45949.619133449072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45949.619133449072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45949.619133449072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45949.619133449072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45949.619133449072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45949.619133449072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45949.619133449072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45949.619133449072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45949.619133449072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45949.619133449072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45949.619133449072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45949.619133449072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45949.619133449072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45949.619133449072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45949.619133449072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45949.619133449072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45949.619133449072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45949.619133449072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45949.619133449072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45949.619133449072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45949.619133449072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45949.619133449072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45949.619133449072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45949.619133449072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45949.619133449072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45949.619133449072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45949.619133449072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45949.619133449072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45949.619133449072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45949.619133449072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45949.619133449072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45949.619133449072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45949.619133449072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45949.619133449072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45949.619133449072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45949.619133449072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45949.619133449072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45949.619133449072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45949.619133449072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45949.619133449072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45949.619133449072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45949.619133449072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45949.619133449072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45949.619133449072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45949.619133449072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45949.619133449072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45949.619133449072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45949.619133449072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45949.619133449072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45949.619133449072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45949.619133449072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45949.619133449072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45949.619133449072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45949.619133449072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45949.619133449072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45949.619133449072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45949.619133449072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45949.619133449072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45949.619133449072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45949.619133449072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45949.619133449072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45949.619133449072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45949.619133449072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45949.619133449072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45949.619133449072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45949.619133449072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45949.619133449072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45949.619133449072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45949.619133449072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45949.619133449072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45949.619133449072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45949.619133449072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45949.619133449072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45949.619133449072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45949.619133449072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45949.619133449072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45949.619133449072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45949.619133449072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45949.619133449072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45949.619133449072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45949.619133449072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45949.619133449072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45949.619133449072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45949.619133449072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45949.619133449072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45949.619133449072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45949.619133449072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45949.619133449072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45949.619133449072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45949.619133449072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45949.619133449072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45949.619133449072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45949.619133449072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D2971651-3DE4-4E72-97EF-E203F653365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142.89205011574086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124.61929548611079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5.123357986107294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45949.619133449072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45949.619133449072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45949.619133449072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45949.619133449072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45949.619133449072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45949.619133449072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45949.619133449072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45949.619133449072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45949.619133449072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45949.619133449072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45949.619133449072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45949.619133449072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45949.619133449072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45949.619133449072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45949.619133449072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45949.619133449072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45949.619133449072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45949.619133449072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45949.619133449072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45949.619133449072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45949.619133449072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45949.619133449072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45949.619133449072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45949.619133449072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45949.619133449072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45949.619133449072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45949.619133449072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45949.619133449072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45949.619133449072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45949.619133449072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45949.619133449072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45949.619133449072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45949.619133449072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45949.619133449072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45949.619133449072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45949.619133449072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45949.619133449072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45949.619133449072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45949.619133449072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45949.619133449072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45949.619133449072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45949.619133449072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45949.619133449072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45949.619133449072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45949.619133449072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45949.619133449072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45949.619133449072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45949.619133449072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45949.619133449072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45949.619133449072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45949.619133449072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45949.619133449072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45949.619133449072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45949.619133449072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45949.619133449072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45949.619133449072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45949.619133449072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45949.619133449072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45949.619133449072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45949.619133449072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45949.619133449072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45949.619133449072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45949.619133449072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45949.619133449072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45949.619133449072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45949.619133449072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45949.619133449072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45949.619133449072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45949.619133449072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45949.619133449072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45949.619133449072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45949.619133449072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45949.619133449072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45949.619133449072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45949.619133449072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45949.619133449072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45949.619133449072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45949.619133449072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45949.619133449072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45949.619133449072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45949.619133449072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45949.619133449072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45949.619133449072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45949.619133449072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45949.619133449072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45949.619133449072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45949.619133449072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45949.619133796296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45949.619133796296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45949.619133796296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45949.619133796296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45949.619133796296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45949.619133796296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45949.619133796296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45949.619133796296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45949.619133796296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45949.619133796296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45949.619133796296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45949.619133796296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45949.619133796296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45949.619133796296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45949.619133796296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45949.619133796296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45949.619133796296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45949.619133796296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45949.619133796296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45949.619133796296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45949.619133796296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45949.619133796296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45949.619133796296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45949.619133796296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45949.619133796296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45949.619133796296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45949.619133796296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45949.619133796296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45949.619133796296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45949.619133796296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45949.619133796296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45949.619133796296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45949.619133796296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45949.619133796296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45949.619133796296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45949.619133796296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45949.619133796296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45949.619133796296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45949.619133796296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45949.619133796296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45949.619133796296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45949.619133796296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45949.619133796296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45949.619133796296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45949.619133796296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45949.619133796296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45949.619133796296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45949.619133796296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45949.619133796296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45949.619133796296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45949.619133796296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45949.619133796296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45949.619133796296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45949.619133796296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45949.619133796296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45949.619133796296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45949.619133796296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45949.619133796296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45949.619133796296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45949.619133796296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45949.619133796296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45949.619133796296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45949.619133796296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45949.619133796296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45949.619133796296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45949.619133796296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45949.619133796296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45949.619133796296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45949.619133796296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45949.619133796296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45949.619133796296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45949.619133796296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45949.619133796296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45949.619133796296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45949.619133796296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45949.619133796296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45949.619133796296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45949.619133796296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45949.619133796296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45949.619133796296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45949.619133796296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45949.619133796296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45949.619133796296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45949.619133796296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45949.619133796296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45949.619133796296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45949.619133796296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45949.619133796296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45949.619133796296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45949.619133796296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45949.619133796296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45949.619133796296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45949.619133796296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45949.619133796296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45949.619133796296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45949.619133796296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45949.619133796296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45949.619133796296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45949.619133796296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45949.619133796296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45949.619133796296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45949.619133796296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45949.619133796296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45949.619133796296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45949.619133796296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45949.619133796296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45949.619133796296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45949.619133796296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45949.619133796296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45949.619133796296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45949.619133796296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45949.619133796296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45949.619133796296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45949.619133796296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45949.619133796296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45949.619133796296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45949.619133796296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45949.619133796296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45949.619133796296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45949.619133796296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45949.619133796296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45949.619133796296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45949.619133796296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45949.619133796296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45949.619133796296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45949.619133796296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45949.619133796296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45949.619133796296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45949.619133796296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45949.619133796296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45949.619133796296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45949.619133796296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45949.619133796296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45949.619133796296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45949.619133796296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45949.619133796296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45949.619133796296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45949.619133796296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45949.619133796296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45949.619133796296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45949.619133796296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45949.619133796296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45949.619133796296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45949.619133796296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45949.619133796296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45949.619133796296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45949.619133796296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45949.619133796296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45949.619133796296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45949.619133796296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45949.619133796296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45949.619133796296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45949.619133796296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45949.619133796296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45949.619133796296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45949.619133796296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45949.619133796296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45949.619133796296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45949.619133796296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45949.619133796296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45949.619133796296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45949.619133796296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45949.619133796296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45949.619133796296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45949.619133796296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45949.619133796296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45949.619133796296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45949.619133796296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45949.619133796296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45949.619133796296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45949.619133796296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45949.619133796296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45949.619133796296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45949.619133796296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45949.619133796296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45949.619133796296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45949.619133796296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45949.619133796296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45949.619133796296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45949.619133796296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45949.619133796296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45949.619133796296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45949.619133796296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45949.619133796296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45949.619133796296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45949.619133796296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45949.619133796296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45949.619133796296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45949.619133796296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45949.619133796296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45949.619133796296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45949.619133796296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45949.619133796296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45949.619133796296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45949.619133796296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45949.619133796296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45949.619133796296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45949.619133796296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45949.619133796296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45949.619133796296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45949.619133796296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45949.619133796296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45949.619133796296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45949.619133796296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45949.619133796296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45949.619133796296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45949.619133796296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45949.619133796296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45949.619133796296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45949.619133796296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45949.619133796296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45949.619133796296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45949.619133796296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45949.619133796296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45949.619133796296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45949.619133796296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45949.619133796296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45949.619133796296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45949.619133796296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45949.619133796296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45949.619133796296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45949.619133796296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45949.619133796296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45949.619133796296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45949.619133796296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45949.619133796296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45949.619133796296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45949.619133796296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45949.619133796296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45949.619133796296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45949.619133796296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45949.619133796296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45949.619133796296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45949.619133796296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45949.619133796296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45949.619133796296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45949.619133796296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45949.619133796296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45949.619133796296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45949.619133796296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45949.619133796296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45949.619133796296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45949.619133796296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45949.619133796296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45949.619133796296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45949.619133796296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45949.619133796296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45949.619133796296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45949.619133796296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45949.619133796296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45949.619133796296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45949.619133796296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45949.619133796296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45949.619133796296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45949.619133796296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45949.619133796296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45949.619133796296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45949.619133796296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45949.619133796296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45949.619133796296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45949.619133796296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45949.619133796296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45949.619133796296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45949.619133796296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45949.619133796296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45949.619133796296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45949.619133796296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45949.619133796296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45949.619133796296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45949.619133796296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45949.619133796296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45949.619133796296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45949.619133796296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45949.619133796296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45949.619133796296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45949.619133796296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45949.619133796296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45949.619133796296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45949.619133796296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45949.619133796296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45949.619133796296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45949.619133796296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45949.619133796296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45949.619133796296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45949.619133796296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45949.619133796296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45949.619133796296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45949.619133796296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45949.619133796296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45949.619133796296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45949.619133796296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45949.619133796296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45949.619133796296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45949.619133796296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45949.619133796296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45949.619133796296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45949.619133796296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45949.619133796296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45949.619133796296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45949.619133796296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45949.619133796296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45949.619133796296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45949.619133796296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45949.619133796296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45949.619133796296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45949.619133796296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45949.619133796296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45949.619133796296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45949.619133796296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45949.619133796296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45949.619133796296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45949.619133796296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45949.619133796296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45949.619133796296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45949.619133796296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45949.619133796296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45949.619133796296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45949.619133796296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45949.619133796296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45949.619133796296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45949.619133796296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45949.619133796296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45949.619133796296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45949.619133796296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45949.619133796296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45949.619133796296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45949.619133796296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45949.619133796296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45949.619133796296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45949.619133796296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45949.619133796296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45949.619133796296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45949.619133796296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45949.619133796296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45949.619133796296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45949.619133796296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45949.619133796296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45949.619133796296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45949.619133796296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45949.619133796296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45949.619133796296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45949.619133796296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45949.619133796296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45949.619133796296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45949.619133796296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45949.619133796296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45949.619133796296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45949.619133796296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45949.619133796296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45949.619133796296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45949.619133796296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45949.619133796296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45949.619133796296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45949.619133796296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45949.619133796296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45949.619133796296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45949.619133796296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45949.619133796296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45949.619133796296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45949.619133796296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45949.619133796296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45949.619133796296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45949.619133796296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45949.619133796296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45949.619133796296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45949.619133796296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45949.619133796296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45949.619133796296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45949.619133796296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45949.619133796296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45949.619133796296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45949.619133796296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45949.619133796296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45949.619133796296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45949.619133796296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45949.619133796296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45949.619133796296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45949.619133796296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45949.619133796296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45949.619133796296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45949.619133796296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45949.619133796296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45949.619133796296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45949.619133796296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45949.619133796296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45949.619133796296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45949.619133796296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45949.619133796296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45949.619133796296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45949.619133796296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45949.619133796296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45949.619133796296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45949.619133796296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45949.619133796296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45949.619133796296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45949.619133796296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45949.619133796296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45949.619133796296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45949.619133796296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45949.619133796296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45949.619133796296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45949.619133796296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45949.619133796296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45949.619133796296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45949.619133796296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45949.619133796296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45949.619133796296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45949.619133796296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45949.619133796296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45949.619133796296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45949.619133796296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45949.619133796296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45949.619133796296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45949.619133796296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45949.619133796296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45949.619133796296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45949.619133796296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45949.619133796296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45949.619133796296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45949.619133796296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45949.619133796296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45949.619133796296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45949.619133796296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45949.619133796296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45949.619133796296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45949.619133796296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45949.619133796296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45949.619133796296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45949.619133796296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45949.619133796296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45949.619133796296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45949.619133796296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45949.619133796296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45949.619133796296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45949.619133796296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45949.619133796296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45949.619133796296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45949.619133796296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45949.619133796296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45949.619133796296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45949.619133796296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45949.619133796296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45949.619133796296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45949.619133796296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45949.619133796296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45949.619133796296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45949.619133796296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45949.619133796296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45949.619133796296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45949.619133796296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45949.619133796296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45949.619133796296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45949.619133796296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45949.619133796296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45949.619133796296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45949.619133796296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45949.619133796296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45949.619133796296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45949.619133796296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45949.619133796296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45949.619133796296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45949.619133796296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45949.619133796296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45949.619133796296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45949.619133796296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45949.619133796296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45949.619133796296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45949.619133796296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45949.619133796296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45949.619133796296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45949.619133796296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45949.619133796296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45949.619133796296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45949.619133796296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45949.619133796296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45949.619133796296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45949.619133796296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45949.619133796296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45949.619133796296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45949.619133796296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45949.619133796296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45949.619133796296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45949.619133796296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45949.619133796296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45949.619133796296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45949.619133796296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45949.619133796296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45949.619133796296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45949.619133796296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45949.619133796296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45949.619133796296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45949.619133796296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45949.619133796296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45949.619133796296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45949.619133796296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45949.619133796296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45949.619133796296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45949.619133796296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45949.619133796296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45949.619133796296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45949.619133796296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45949.619133796296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45949.619133796296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45949.619133796296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45949.619133796296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45949.619133796296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45949.619133796296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45949.619133796296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45949.619133796296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45949.619133796296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45949.619133796296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45949.619133796296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45949.619133796296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45949.619133796296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45949.619133796296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45949.619133796296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45949.619133796296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45949.619133796296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45949.619133796296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45949.619133796296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45949.619133796296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45949.619133796296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45949.619133796296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45949.619133796296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45949.619133796296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45949.619133796296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45949.619133796296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45949.619133796296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45949.619133796296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45949.619133796296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45949.619133796296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45949.619133796296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45949.619133796296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45949.619133796296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45949.619133796296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45949.619133796296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45949.619133796296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45949.619133796296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45949.619133796296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45949.619133796296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45949.619133796296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45949.619133796296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45949.619133796296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45949.619133796296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45949.619133796296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45949.619133796296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45949.619133796296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45949.619133796296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45949.619133796296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45949.619133796296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45949.619133796296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45949.619133796296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45949.619133796296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45949.619133796296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45949.619133796296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45949.619133796296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45949.619133796296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45949.619133796296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45949.619133796296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45949.619133796296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45949.619133796296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45949.619133796296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45949.619133796296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45949.619133796296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45949.619133796296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45949.619133796296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45949.619133796296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45949.619133796296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45949.619133796296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45949.619133796296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45949.619133796296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45949.619133796296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45949.619133796296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45949.619133796296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45949.619133796296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45949.619133796296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45949.619133796296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45949.619133796296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45949.619133796296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45949.619133796296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45949.619133796296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45949.619133796296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45949.619133796296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45949.619133796296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45949.619133796296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45949.619133796296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45949.619133796296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45949.619133796296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45949.619133796296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45949.619133796296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45949.619133796296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45949.619133796296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45949.619133796296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45949.619133796296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45949.619133796296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45949.619133796296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45949.619133796296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45949.619133796296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45949.619133796296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45949.619133796296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45949.619133796296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45949.619133796296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45949.619133796296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45949.619133796296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45949.619133796296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45949.619133796296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45949.619133796296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45949.619133796296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45949.619133796296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45949.619133796296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45949.619133796296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45949.619133796296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45949.619133796296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45949.619133796296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45949.619133796296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45949.619133796296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45949.619133796296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45949.619133796296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45949.619133796296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45949.619133796296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45949.619133796296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45949.619133796296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45949.619133796296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45949.619133796296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45949.619133796296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45949.619133796296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45949.619133796296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45949.619133796296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45949.619133796296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45949.619133796296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45949.619133796296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45949.619133796296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45949.619133796296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45949.619133796296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45949.619133796296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45949.619133796296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45949.619133796296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45949.619133796296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45949.619133796296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45949.619133796296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45949.619133796296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45949.619133796296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45949.619133796296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45949.619133796296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45949.619133796296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45949.619133796296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45949.619133796296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45949.619133796296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45949.619133796296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45949.619133796296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45949.619133796296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45949.619133796296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45949.619133796296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45949.619133796296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45949.619133796296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45949.619133796296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45949.619133796296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45949.619133796296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45949.619133796296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45949.619133796296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45949.619133796296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45949.619133796296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45949.619133796296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45949.619133796296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45949.619133796296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45949.619133796296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45949.619133796296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45949.619133796296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45949.619133796296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45949.619133796296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45949.619133796296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45949.619133796296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45949.619133796296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45949.619133796296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45949.619133796296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45949.619133796296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45949.619133796296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45949.619133796296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45949.619133796296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45949.619133796296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45949.619133796296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45949.619133796296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45949.619133796296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45949.619133796296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45949.619133796296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45949.619133796296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45949.619133796296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45949.619133796296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45949.619133796296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45949.619133796296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45949.619133796296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45949.619133796296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45949.619133796296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45949.619133796296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45949.619133796296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45949.619133796296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45949.619133796296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45949.619133796296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45949.619133796296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45949.619133796296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45949.619133796296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45949.619133796296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45949.619133796296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45949.619133796296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45949.619133796296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45949.619133796296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45949.619133796296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45949.619133796296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45949.619133796296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45949.619133796296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45949.619133796296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45949.619133796296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45949.619133796296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45949.619133796296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45949.619133796296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45949.619133796296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45949.619133796296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45949.619133796296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45949.619133796296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45949.619133796296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45949.619133796296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45949.619133796296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45949.619133796296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45949.619133796296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45949.619133796296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45949.619133796296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45949.619133796296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45949.619133796296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45949.619133796296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45949.619133796296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45949.619133796296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45949.619133796296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45949.619133796296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45949.619133796296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45949.619133796296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45949.619133796296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45949.619133796296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45949.619133796296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45949.619133796296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45949.619133796296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45949.619133796296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45949.619133796296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45949.619133796296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45949.619133796296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45949.619133796296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45949.619133796296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45949.619133796296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45949.619133796296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45949.619133796296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45949.619133796296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45949.619133796296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45949.619133796296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45949.619133796296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45949.619133796296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45949.619133796296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45949.619133796296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45949.619133796296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45949.619133796296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45949.619133796296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45949.619133796296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45949.619133796296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45949.619133796296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45949.619133796296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45949.619133796296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45949.619133796296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45949.619133796296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45949.619133796296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45949.619133796296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45949.619133796296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45949.619133796296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45949.619133796296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45949.619133796296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45949.619133796296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45949.619133796296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45949.619133796296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45949.619133796296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45949.619133796296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45949.619133796296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45949.619133796296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45949.619133796296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45949.619133796296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45949.619133796296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45949.619133796296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45949.619133796296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45949.619133796296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45949.619133796296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45949.619133796296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45949.619133796296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45949.619133796296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45949.619133796296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45949.619133796296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45949.619133796296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45949.619133796296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45949.619133796296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45949.619133796296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45949.619133796296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45949.619133796296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45949.619133796296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45949.619133796296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45949.619133796296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45949.619133796296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45949.619133796296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45949.619133796296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45949.619133796296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45949.619133796296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45949.619133796296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45949.619133796296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45949.619133796296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45949.619133796296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45949.619133796296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45949.619133796296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45949.619133796296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45949.619133796296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45949.619133796296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45949.619133796296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45949.619133796296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45949.619133796296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45949.619133796296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45949.619133796296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45949.619133796296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45949.619133796296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45949.619133796296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45949.619133796296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45949.619133796296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45949.619133796296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45949.619133796296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45949.619133796296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45949.619133796296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45949.619133796296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45949.619133796296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45949.619133796296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45949.619133796296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45949.619133796296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45949.619133796296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45949.619133796296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45949.619133796296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45949.619133796296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45949.619133796296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45949.619133796296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45949.619133796296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45949.619133796296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45949.619133796296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45949.619133796296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45949.619133796296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45949.619133796296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45949.619133796296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45949.619133796296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45949.619133796296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45949.619133796296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45949.619133796296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45949.619133796296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45949.619133796296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45949.619133796296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45949.619133796296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45949.619133796296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45949.619133796296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45949.619133796296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45949.619133796296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45949.619133796296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45949.619133796296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45949.619133796296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45949.619133796296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45949.619133796296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45949.619133796296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45949.619133796296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45949.619133796296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45949.619133796296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45949.619133796296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45949.619133796296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45949.619133796296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45949.619133796296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45949.619133796296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45949.619133796296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45949.619133796296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45949.619133796296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45949.619133796296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45949.619133796296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45949.619133796296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45949.619133796296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45949.619133796296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45949.619133796296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45949.619133796296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45949.619133796296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45949.619133796296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45949.619133796296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45949.619133796296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45949.619133796296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45949.619133796296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45949.619133796296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45949.619133796296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45949.619133796296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45949.619133796296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45949.619133796296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45949.619133796296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45949.619133796296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45949.619133796296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45949.619133796296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45949.619133796296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45949.619133796296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45949.619133796296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45949.619133796296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45949.619133796296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45949.619133796296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45949.619133796296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45949.619133796296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45949.619133796296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45949.619133796296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45949.619133796296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45949.619133796296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45949.619133796296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45949.619133796296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45949.619133796296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45949.619133796296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45949.619133796296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45949.619133796296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45949.619133796296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45949.619133796296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45949.619133796296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45949.619133796296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45949.619133796296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45949.619133796296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45949.619133796296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45949.619133796296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45949.619133796296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45949.619133796296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45949.619133796296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45949.619133796296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45949.619133796296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45949.619133796296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45949.619133796296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45949.619133796296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45949.619133796296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45949.619133796296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45949.619133796296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45949.619133796296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45949.619133796296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45949.619133796296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45949.619133796296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45949.619133796296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45949.619133796296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45949.619133796296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45949.619133796296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45949.619133796296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45949.619133796296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45949.619133796296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45949.619133796296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45949.619133796296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45949.619133796296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45949.619133796296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45949.619133796296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45949.619133796296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45949.619133796296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45949.619133796296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45949.619133796296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45949.619133796296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45949.619133796296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45949.619133796296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45949.619133796296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45949.619133796296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45949.619133796296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45949.619133796296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45949.619133796296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45949.619133796296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45949.619133796296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45949.619133796296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45949.619133796296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45949.619133796296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45949.619133796296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45949.619133796296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45949.619133796296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45949.619133796296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45949.619133796296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45949.619133796296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45949.619133796296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45949.619133796296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45949.619133796296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45949.619133796296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45949.619133796296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45949.619133796296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45949.619133796296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45949.619133796296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45949.619133796296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45949.619133796296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45949.619133796296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45949.619133796296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45949.619133796296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45949.619133796296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45949.619133796296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45949.619133796296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45949.619133796296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45949.619133796296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45949.619133796296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45949.619133796296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45949.619133796296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45949.619133796296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45949.619133796296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45949.619133796296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45949.619133796296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45949.619133796296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45949.619133796296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45949.619133796296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45949.619133796296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45949.619133796296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45949.619133796296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45949.619133796296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45949.619133796296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45949.619133796296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45949.619133796296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45949.619133796296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45949.619133796296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45949.619133796296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45949.619133796296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45949.619133796296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45949.619133796296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45949.619133796296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45949.619133796296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45949.619133796296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45949.619133796296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45949.619133796296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45949.619133796296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45949.619133796296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45949.619133796296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45949.619133796296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45949.619133796296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45949.619133796296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45949.619133796296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45949.619133796296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45949.619133796296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45949.619133796296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45949.619133796296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45949.619133796296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45949.619133796296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45949.619133796296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45949.619133796296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45949.619133796296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45949.619133796296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45949.619133796296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45949.619133796296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45949.619133796296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45949.619133796296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45949.619133796296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45949.619133796296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45949.619133796296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45949.619133796296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45949.619133796296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45949.619133796296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45949.619133796296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45949.619133796296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45949.619133796296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45949.619133796296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45949.619133796296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45949.619133796296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45949.619133796296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45949.619133796296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45949.619133796296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45949.619133796296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45949.619133796296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45949.619133796296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45949.619133796296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45949.619133796296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45949.619133796296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45949.619133796296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45949.619133796296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45949.619133796296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45949.619133796296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45949.619133796296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45949.619133796296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45949.619133796296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45949.619133796296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45949.619133796296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45949.619133796296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45949.619133796296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45949.619133796296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45949.619133796296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45949.619133796296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45949.619133796296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45949.619133796296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45949.619133796296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45949.619133796296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45949.619133796296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45949.619133796296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45949.619133796296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45949.619133796296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45949.619133796296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45949.619133796296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45949.619133796296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45949.619133796296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45949.619133796296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45949.619133796296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45949.619133796296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45949.619133796296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45949.619133796296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45949.619133796296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45949.619133796296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45949.619133796296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45949.619133796296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45949.619133796296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45949.619133796296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45949.619133796296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45949.619133796296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45949.619133796296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45949.619133796296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45949.619133796296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45949.619133796296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45949.619133796296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45949.619133796296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45949.619133796296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45949.619133796296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45949.619133796296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45949.619133796296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45949.619133796296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45949.619133796296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45949.619133796296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45949.619133796296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45949.619133796296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45949.619133796296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45949.619133796296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45949.619133796296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45949.619133796296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45949.619133796296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45949.619133796296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45949.619133796296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45949.619133796296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45949.619133796296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45949.619133796296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45949.619133796296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45949.619133796296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45949.619133796296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45949.619133796296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45949.619133796296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45949.619133796296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45949.619133796296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45949.619133796296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45949.619133796296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45949.619133796296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45949.619133796296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45949.619133796296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45949.619133796296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45949.619133796296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45949.619133796296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45949.619133796296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45949.619133796296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45949.619133796296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45949.619133796296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45949.619133796296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246.13841585647606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36604</v>
      </c>
      <c r="E3" s="100" t="s">
        <v>38964</v>
      </c>
      <c r="F3" s="125">
        <v>45949.530428240738</v>
      </c>
      <c r="G3" s="126">
        <f ca="1">IFERROR(NOW()-F3,"")</f>
        <v>8.8705208334431518E-2</v>
      </c>
      <c r="H3" s="125">
        <v>45949.524710648147</v>
      </c>
      <c r="I3" s="121" t="str">
        <f>IFERROR(VLOOKUP(D3,DB!A:F,6,0),"")</f>
        <v>SCECO</v>
      </c>
      <c r="J3" s="121" t="str">
        <f>IFERROR(VLOOKUP(D3,DB!A:G,7,0),"")</f>
        <v>In progress</v>
      </c>
      <c r="K3" s="127" t="s">
        <v>39057</v>
      </c>
      <c r="L3" s="123" t="str">
        <f>IFERROR(VLOOKUP(D3,DB!A:I,9,0),"")</f>
        <v>Latis</v>
      </c>
    </row>
    <row r="4" spans="1:16" ht="15" customHeight="1">
      <c r="A4" s="121"/>
      <c r="B4" s="121" t="str">
        <f>IFERROR(VLOOKUP(D4,DB!A:K,11,0),"")</f>
        <v/>
      </c>
      <c r="C4" s="122">
        <v>1</v>
      </c>
      <c r="D4" s="123"/>
      <c r="E4" s="100"/>
      <c r="F4" s="125"/>
      <c r="G4" s="126">
        <f ca="1">IFERROR(NOW()-F4,"")</f>
        <v>45949.619133449072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45949.619133449072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45949.619133449072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45949.619133449072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45949.619133449072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45949.619133449072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45949.619133449072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45949.619133449072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45949.619133449072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45949.619133449072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45949.619133449072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45949.619133449072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45949.619133449072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45949.619133449072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45949.619133449072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45949.619133449072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45949.619133449072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45949.619133449072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45949.619133449072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45949.619133449072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45949.619133449072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45949.619133449072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45949.619133449072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45949.619133449072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45949.619133449072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45949.619133449072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45949.619133449072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45949.619133449072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45949.619133449072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45949.619133449072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45949.619133449072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45949.619133449072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45949.619133449072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45949.619133449072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45949.619133449072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45949.619133449072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45949.619133449072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45949.619133449072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45949.619133449072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45949.619133449072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45949.619133449072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45949.619133449072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45949.619133449072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45949.619133449072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45949.619133449072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45949.619133449072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45949.619133449072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45949.619133449072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45949.619133449072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45949.619133449072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45949.619133449072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45949.619133449072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45949.619133449072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45949.619133449072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45949.619133449072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45949.619133449072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45949.619133449072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45949.619133449072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45949.619133449072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45949.619133449072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45949.619133449072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45949.619133449072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45949.619133449072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45949.619133449072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45949.619133449072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45949.619133449072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45949.619133449072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45949.619133449072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45949.619133449072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45949.619133449072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45949.619133449072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45949.619133449072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45949.619133449072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45949.619133449072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45949.619133449072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45949.619133449072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45949.619133449072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45949.619133449072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45949.619133449072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45949.619133449072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45949.619133449072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45949.619133449072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45949.619133449072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45949.619133449072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45949.619133449072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45949.619133449072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45949.619133449072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45949.619133449072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45949.619133449072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45949.619133449072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45949.619133449072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45949.619133449072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45949.619133449072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45949.619133449072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45949.619133449072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45949.619133449072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45949.619133449072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45949.619133449072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45949.619133449072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45949.619133449072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45949.619133449072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45949.619133449072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45949.619133449072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45949.619133449072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45949.619133449072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45949.619133449072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45949.619133449072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45949.619133449072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45949.619133449072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45949.619133449072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45949.619133449072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45949.619133449072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45949.619133449072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45949.619133449072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45949.619133449072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45949.619133449072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45949.619133449072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45949.619133449072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45949.619133449072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45949.619133449072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45949.619133449072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45949.619133449072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45949.619133449072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45949.619133449072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45949.619133449072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45949.619133449072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45949.619133449072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45949.619133449072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45949.619133449072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45949.619133449072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45949.619133449072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45949.619133449072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45949.619133449072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45949.619133449072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45949.619133449072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45949.619133449072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45949.619133449072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45949.619133449072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45949.619133449072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45949.619133449072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45949.619133449072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45949.619133449072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45949.619133449072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45949.619133449072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45949.619133449072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45949.619133449072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45949.619133449072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45949.619133449072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45949.619133449072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45949.619133449072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45949.619133449072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45949.619133449072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45949.619133449072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45949.619133449072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45949.619133449072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45949.619133449072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45949.619133449072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45949.619133449072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45949.619133449072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45949.619133449072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45949.619133449072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45949.619133449072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45949.619133449072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45949.619133449072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45949.619133449072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45949.619133449072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45949.619133449072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45949.619133449072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45949.619133449072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45949.619133449072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45949.619133449072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45949.619133449072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45949.619133449072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45949.619133449072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45949.619133449072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45949.619133449072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45949.619133449072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45949.619133449072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45949.619133449072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45949.619133449072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45949.619133449072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45949.619133449072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45949.619133449072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45949.619133449072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45949.619133449072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45949.619133449072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45949.619133449072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45949.619133449072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45949.619133449072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45949.619133449072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45949.619133449072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45949.619133449072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45949.619133449072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45949.619133449072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45949.619133449072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45949.619133449072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45949.619133449072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45949.619133449072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45949.619133449072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45949.619133449072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45949.619133449072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45949.619133449072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45949.619133449072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45949.619133449072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45949.619133449072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45949.619133449072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45949.619133449072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45949.619133449072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45949.619133449072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45949.619133449072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45949.619133449072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45949.619133449072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45949.619133449072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45949.619133449072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45949.619133449072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45949.619133449072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45949.619133449072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45949.619133449072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45949.619133449072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45949.619133449072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45949.619133449072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45949.619133449072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45949.619133449072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45949.619133449072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45949.619133449072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45949.619133449072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45949.619133449072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45949.619133449072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45949.619133449072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45949.619133449072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45949.619133449072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45949.619133449072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45949.619133449072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45949.619133449072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45949.619133449072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45949.619133449072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45949.619133449072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45949.619133449072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45949.619133449072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45949.619133449072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45949.619133449072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45949.619133449072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45949.619133449072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45949.619133449072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45949.619133449072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45949.619133449072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45949.619133449072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45949.619133449072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45949.619133449072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45949.619133449072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45949.619133449072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45949.619133449072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45949.619133449072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45949.619133449072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45949.619133449072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45949.619133449072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45949.619133449072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45949.619133449072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45949.619133449072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45949.619133449072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45949.619133449072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45949.619133449072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45949.619133449072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45949.619133449072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45949.619133449072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45949.619133449072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45949.619133449072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45949.619133449072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45949.619133449072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45949.619133449072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45949.619133449072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45949.619133449072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45949.619133449072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45949.619133449072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45949.619133449072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45949.619133449072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45949.619133449072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45949.619133449072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45949.619133449072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45949.619133449072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45949.619133449072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45949.619133449072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45949.619133449072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45949.619133449072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45949.619133449072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45949.619133449072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45949.619133449072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45949.619133449072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45949.619133449072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45949.619133449072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45949.619133449072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45949.619133449072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45949.619133449072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45949.619133449072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45949.619133449072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45949.619133449072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45949.619133449072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45949.619133449072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45949.619133449072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45949.619133449072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45949.619133449072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45949.619133449072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45949.619133449072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45949.619133449072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45949.619133449072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45949.619133449072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45949.619133449072</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45949.619133449072</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57.78707326388394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50">
        <f t="shared" ref="G3" ca="1" si="0">IFERROR(NOW()-F3,"")</f>
        <v>23.430256134255615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4.8475593749972177</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39045</v>
      </c>
      <c r="F5" s="164">
        <v>45948.661111111112</v>
      </c>
      <c r="G5" s="165">
        <f ca="1">IFERROR(NOW()-F5,"")</f>
        <v>0.95802233795984648</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45949.619133449072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45949.619133449072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45949.619133449072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45949.619133449072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45949.619133449072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45949.619133449072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45949.619133449072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45949.619133449072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45949.619133449072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45949.619133449072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45949.619133449072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45949.619133449072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45949.619133449072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45949.619133449072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45949.619133449072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45949.619133449072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45949.619133449072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45949.619133449072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45949.619133449072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45949.619133449072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45949.619133449072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45949.619133449072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45949.619133449072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45949.619133449072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45949.619133449072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45949.619133449072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45949.619133449072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45949.619133449072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45949.619133449072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45949.619133449072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45949.619133449072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45949.619133449072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45949.619133449072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45949.619133449072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45949.619133449072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45949.619133449072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45949.619133449072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45949.619133449072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45949.619133449072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45949.619133449072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45949.619133449072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45949.619133449072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45949.619133449072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45949.619133449072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45949.619133449072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45949.619133449072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45949.619133449072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45949.619133449072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45949.619133449072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45949.619133449072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45949.619133449072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45949.619133449072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45949.619133449072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45949.619133449072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45949.619133449072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45949.619133449072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45949.619133449072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45949.619133449072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45949.619133449072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45949.619133449072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45949.619133449072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45949.619133449072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45949.619133449072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45949.619133449072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45949.619133449072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45949.619133449072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45949.619133449072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45949.619133449072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45949.619133449072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45949.619133449072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45949.619133449072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45949.619133449072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45949.619133449072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45949.619133449072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45949.619133449072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45949.619133449072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45949.619133449072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45949.619133449072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45949.619133449072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45949.619133449072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45949.619133449072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45949.619133449072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45949.619133449072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45949.619133449072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45949.619133449072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45949.619133449072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45949.619133449072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45949.619133449072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45949.619133449072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45949.619133449072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45949.619133449072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45949.619133449072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45949.619133449072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45949.619133449072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45949.619133449072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45949.619133449072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45949.619133449072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45949.619133449072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45949.619133449072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45949.619133449072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45949.619133449072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45949.619133449072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45949.619133449072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45949.619133449072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45949.619133449072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45949.619133449072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45949.619133449072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45949.619133449072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45949.619133449072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45949.619133449072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45949.619133449072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45949.619133449072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45949.619133449072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45949.619133449072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45949.619133449072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45949.619133449072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45949.619133449072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45949.619133449072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45949.619133449072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45949.619133449072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45949.619133449072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45949.619133449072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45949.619133449072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45949.619133449072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45949.619133449072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45949.619133449072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45949.619133449072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45949.619133449072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45949.619133449072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45949.619133449072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45949.619133449072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45949.619133449072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45949.619133449072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45949.619133449072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45949.619133449072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45949.619133449072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45949.619133449072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45949.619133449072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45949.619133449072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45949.619133449072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45949.619133449072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45949.619133449072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45949.619133449072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45949.619133449072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45949.619133449072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45949.619133449072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45949.619133449072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45949.619133449072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45949.619133449072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45949.619133449072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45949.619133449072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45949.619133449072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45949.619133449072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45949.619133449072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45949.619133449072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45949.619133449072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45949.619133449072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45949.619133449072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45949.619133449072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45949.619133449072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45949.619133449072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45949.619133449072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45949.619133449072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45949.619133449072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45949.619133449072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45949.619133449072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45949.619133449072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45949.619133449072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45949.619133449072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45949.619133449072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45949.619133449072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45949.619133449072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45949.619133449072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45949.619133449072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45949.619133449072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45949.619133449072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45949.619133449072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45949.619133449072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45949.619133449072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45949.619133449072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45949.619133449072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45949.619133449072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45949.619133449072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45949.619133449072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45949.619133449072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45949.619133449072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45949.619133449072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45949.619133449072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45949.619133449072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45949.619133449072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45949.619133449072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45949.619133449072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45949.619133449072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45949.619133449072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45949.619133449072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45949.619133449072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45949.619133449072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45949.619133449072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45949.619133449072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45949.619133449072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45949.619133449072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45949.619133449072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45949.619133449072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45949.619133449072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45949.619133449072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45949.619133449072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45949.619133449072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45949.619133449072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45949.619133449072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45949.619133449072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45949.619133449072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45949.619133449072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45949.619133449072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45949.619133449072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45949.619133449072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45949.619133449072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45949.619133449072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45949.619133449072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45949.619133449072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45949.619133449072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45949.619133449072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45949.619133449072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45949.619133449072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45949.619133449072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45949.619133449072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45949.619133449072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45949.619133449072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45949.619133449072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45949.619133449072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45949.619133449072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45949.619133449072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45949.619133449072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45949.619133449072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45949.619133449072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45949.619133449072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45949.619133449072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45949.619133449072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45949.619133449072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45949.619133449072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45949.619133449072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45949.619133449072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45949.619133449072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45949.619133449072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45949.619133449072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45949.619133449072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45949.619133449072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45949.619133449072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45949.619133449072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45949.619133449072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45949.619133449072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45949.619133449072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45949.619133449072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45949.619133449072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45949.619133449072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45949.619133449072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45949.619133449072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45949.619133449072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45949.619133449072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45949.619133449072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45949.619133449072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45949.619133449072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45949.619133449072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45949.619133449072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45949.619133449072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45949.619133449072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45949.619133449072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45949.619133449072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45949.619133449072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45949.619133449072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45949.619133449072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45949.619133449072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45949.619133449072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45949.619133449072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45949.619133449072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45949.619133449072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45949.619133449072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45949.619133449072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45949.619133449072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45949.619133449072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45949.619133449072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45949.619133449072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45949.619133449072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45949.619133449072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45949.619133449072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45949.619133449072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45949.619133449072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45949.619133449072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45949.619133449072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45949.619133449072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45949.619133449072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45949.619133449072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45949.619133449072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45949.619133449072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45949.619133449072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45949.619133449072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45949.619133449072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45949.619133449072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45949.619133449072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45949.619133449072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45949.619133449072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45949.619133449072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45949.619133449072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45949.619133449072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45949.619133449072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45949.619133449072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45949.619133449072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45949.619133449072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45949.619133449072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45949.619133449072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45949.619133449072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45949.619133449072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45949.619133449072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45949.619133449072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45949.619133449072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45949.619133449072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45949.619133449072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45949.619133449072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45949.619133449072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45949.619133449072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45949.619133449072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45949.619133449072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45949.619133449072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45949.619133449072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45949.619133449072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45949.619133449072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45949.619133449072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45949.619133449072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45949.619133449072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45949.619133449072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45949.619133449072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45949.619133449072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45949.619133449072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45949.619133449072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45949.619133449072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45949.619133449072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45949.619133449072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45949.619133449072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45949.619133449072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45949.619133449072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45949.619133449072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45949.619133449072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45949.619133449072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45949.619133449072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45949.619133449072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45949.619133449072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45949.619133449072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45949.619133449072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45949.619133449072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45949.619133449072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45949.619133449072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45949.619133449072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45949.619133449072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45949.619133449072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45949.619133449072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45949.619133449072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45949.619133449072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45949.619133449072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45949.619133449072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45949.619133449072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45949.619133449072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45949.619133449072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45949.619133449072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45949.619133449072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45949.619133449072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45949.619133449072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45949.619133449072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45949.619133449072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45949.619133449072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45949.619133449072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45949.619133449072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45949.619133449072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45949.619133449072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45949.619133449072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45949.619133449072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45949.619133449072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45949.619133449072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45949.619133449072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45949.619133449072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45949.619133449072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45949.619133449072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45949.619133449072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45949.619133449072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45949.619133449072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45949.619133449072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45949.619133449072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45949.619133449072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45949.619133449072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45949.619133449072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45949.619133449072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45949.619133449072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45949.619133449072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45949.619133449072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45949.619133449072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45949.619133449072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45949.619133449072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45949.619133449072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45949.619133449072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45949.619133449072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45949.619133449072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45949.619133449072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45949.619133449072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45949.619133449072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45949.619133449072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45949.619133449072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45949.619133449072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45949.619133449072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45949.619133449072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45949.619133449072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45949.619133449072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45949.619133449072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45949.619133449072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45949.619133449072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45949.619133449072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45949.619133449072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45949.619133449072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45949.619133449072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45949.619133449072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45949.619133449072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45949.619133449072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45949.619133449072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45949.619133449072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45949.619133449072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45949.619133449072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45949.619133449072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45949.619133449072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45949.619133449072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45949.619133449072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45949.619133449072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45949.619133449072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45949.619133449072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45949.619133449072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45949.619133449072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45949.619133449072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45949.619133449072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45949.619133449072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45949.619133449072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45949.619133449072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45949.619133449072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45949.619133449072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45949.619133449072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45949.619133449072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45949.619133449072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45949.619133449072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45949.619133449072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45949.619133449072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45949.619133449072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45949.619133449072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45949.619133449072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45949.619133449072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45949.619133449072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45949.619133449072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45949.619133449072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45949.619133449072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45949.619133449072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45949.619133449072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45949.619133449072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45949.619133449072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45949.619133449072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45949.619133449072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45949.619133449072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45949.619133449072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45949.619133449072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45949.619133449072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45949.619133449072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45949.619133449072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45949.619133449072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45949.619133449072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45949.619133449072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45949.619133449072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45949.619133449072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45949.619133449072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45949.619133449072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45949.619133449072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45949.619133449072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45949.619133449072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45949.619133449072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45949.619133449072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45949.619133449072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45949.619133449072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45949.619133449072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45949.619133449072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45949.619133449072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45949.619133449072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45949.619133449072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45949.619133449072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45949.619133449072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45949.619133449072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45949.619133449072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45949.619133449072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45949.619133449072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45949.619133449072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45949.619133449072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45949.619133449072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45949.619133449072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45949.619133449072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45949.619133449072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45949.619133449072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45949.619133449072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45949.619133449072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45949.619133449072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45949.619133449072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45949.619133449072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45949.619133449072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45949.619133449072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45949.619133449072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45949.619133449072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45949.619133449072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45949.619133449072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45949.619133449072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45949.619133449072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45949.619133449072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45949.619133449072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45949.619133449072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45949.619133449072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45949.619133449072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45949.619133449072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45949.619133449072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45949.619133449072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45949.619133449072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45949.619133449072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45949.619133449072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45949.619133449072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45949.619133449072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45949.619133449072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45949.619133449072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45949.619133449072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45949.619133449072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45949.619133449072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45949.619133449072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45949.619133449072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45949.619133449072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45949.619133449072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45949.619133449072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45949.619133449072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45949.619133449072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45949.619133449072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45949.619133449072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45949.619133449072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45949.619133449072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45949.619133449072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45949.619133449072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45949.619133449072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45949.619133449072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45949.619133449072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45949.619133449072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45949.619133449072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45949.619133449072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45949.619133449072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10.090070949074288</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0.70825381944450783</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39070</v>
      </c>
      <c r="B4" s="142" t="str">
        <f>IFERROR(VLOOKUP(D4,DB!A:K,11,0),"")</f>
        <v>R6</v>
      </c>
      <c r="C4" s="142">
        <v>1</v>
      </c>
      <c r="D4" s="142" t="s">
        <v>35558</v>
      </c>
      <c r="E4" s="142" t="s">
        <v>39071</v>
      </c>
      <c r="F4" s="145">
        <v>45949.134895833333</v>
      </c>
      <c r="G4" s="144">
        <f ca="1">IFERROR(NOW()-F4,"-")</f>
        <v>0.48423761573940283</v>
      </c>
      <c r="H4" s="145">
        <v>45949.147256944445</v>
      </c>
      <c r="I4" s="142" t="str">
        <f>IFERROR(VLOOKUP(D4,DB!A:F,6,0),"")</f>
        <v>SCECO</v>
      </c>
      <c r="J4" s="142" t="str">
        <f>IFERROR(VLOOKUP(D4,DB!A:G,7,0),"")</f>
        <v>Vandalized</v>
      </c>
      <c r="K4" s="142" t="s">
        <v>39072</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39073</v>
      </c>
      <c r="B5" s="105" t="str">
        <f>IFERROR(VLOOKUP(D5,DB!A:K,11,0),"")</f>
        <v>R6</v>
      </c>
      <c r="C5" s="107">
        <v>1</v>
      </c>
      <c r="D5" s="105" t="s">
        <v>38738</v>
      </c>
      <c r="E5" s="108" t="s">
        <v>38964</v>
      </c>
      <c r="F5" s="109">
        <v>45949.576828703706</v>
      </c>
      <c r="G5" s="78">
        <f ca="1">IFERROR(NOW()-F5,"-")</f>
        <v>4.2304745365981944E-2</v>
      </c>
      <c r="H5" s="109">
        <v>45949.576828703706</v>
      </c>
      <c r="I5" s="105" t="str">
        <f>IFERROR(VLOOKUP(D5,DB!A:F,6,0),"")</f>
        <v>SCECO</v>
      </c>
      <c r="J5" s="104" t="str">
        <f>IFERROR(VLOOKUP(D5,DB!A:G,7,0),"")</f>
        <v>Good</v>
      </c>
      <c r="K5" s="110" t="s">
        <v>39074</v>
      </c>
      <c r="L5" s="111" t="str">
        <f>IFERROR(VLOOKUP(D5,DB!A:I,9,0),"")</f>
        <v>Latis</v>
      </c>
    </row>
    <row r="6" spans="1:16383" ht="31.5" customHeight="1">
      <c r="A6" s="106"/>
      <c r="B6" s="105" t="str">
        <f>IFERROR(VLOOKUP(D6,DB!A:K,11,0),"")</f>
        <v/>
      </c>
      <c r="C6" s="107"/>
      <c r="D6" s="105"/>
      <c r="E6" s="108"/>
      <c r="F6" s="109"/>
      <c r="G6" s="78">
        <f ca="1">IFERROR(NOW()-F6,"-")</f>
        <v>45949.619133449072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45949.619133449072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45949.619133449072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45949.619133449072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45949.619133449072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45949.619133449072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45949.619133449072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45949.619133449072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45949.619133449072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45949.619133449072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45949.619133449072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45949.619133449072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45949.619133449072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45949.619133449072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45949.619133449072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45949.619133449072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45949.619133449072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45949.619133449072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45949.619133449072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45949.619133449072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45949.619133449072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45949.619133449072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45949.619133449072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45949.619133449072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45949.619133449072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45949.619133449072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45949.619133449072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45949.619133449072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45949.619133449072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45949.619133449072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45949.619133449072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45949.619133449072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45949.619133449072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45949.619133449072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45949.619133449072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45949.619133449072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45949.619133449072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45949.619133449072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45949.619133449072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45949.619133449072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45949.619133449072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45949.619133449072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45949.619133449072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45949.619133449072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45949.619133449072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45949.619133449072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45949.619133449072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45949.619133449072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45949.619133449072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45949.619133449072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45949.619133449072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45949.619133449072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45949.619133449072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45949.619133449072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45949.619133449072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45949.619133449072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45949.619133449072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45949.619133449072</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2025-10-19T11:53:34Z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