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499" documentId="13_ncr:1_{F6CB121F-512D-4AA6-A0C1-0FB36C537598}" xr6:coauthVersionLast="47" xr6:coauthVersionMax="47" xr10:uidLastSave="{2FCEE5F6-7EB2-442F-AABE-9115CBC7D3D1}"/>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<sst xmlns="http://schemas.openxmlformats.org/spreadsheetml/2006/main" count="178600" uniqueCount="39085">
  <si>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</si>
  <si>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</si>
  <si>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</si>
  <si>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</si>
  <si>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</si>
  <si>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</si>
  <si>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</si>
  <si>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</si>
  <si>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</si>
  <si>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</si>
  <si>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</si>
  <si>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</si>
  <si>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</si>
  <si>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</si>
  <si>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</si>
  <si>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</si>
  <si>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</si>
  <si>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</si>
  <si>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</si>
  <si>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</si>
  <si>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</si>
  <si>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</si>
  <si>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</si>
  <si>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</si>
  <si>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</si>
  <si>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</si>
  <si>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</si>
  <si>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</si>
  <si>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</si>
  <si>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</si>
  <si>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</si>
  <si>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</si>
  <si>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</si>
  <si>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</si>
  <si>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</si>
  <si>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</si>
  <si>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</si>
  <si>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</si>
  <si>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</si>
  <si>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</si>
  <si>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</si>
  <si>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</si>
  <si>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</si>
  <si>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</si>
  <si>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</si>
  <si>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</si>
  <si>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</si>
  <si>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</si>
  <si>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</si>
  <si>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</si>
  <si>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</si>
  <si>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</si>
  <si>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</si>
  <si>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</si>
  <si>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</si>
  <si>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</si>
  <si>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</si>
  <si>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</si>
  <si>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</si>
  <si>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</si>
  <si>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</si>
  <si>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</si>
  <si>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</si>
  <si>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</si>
  <si>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</si>
  <si>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</si>
  <si>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</si>
  <si>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</si>
  <si>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</si>
  <si>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</si>
  <si>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</si>
  <si>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</si>
  <si>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</si>
  <si>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</si>
  <si>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</si>
  <si>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</si>
  <si>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</si>
  <si>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</si>
  <si>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</si>
  <si>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</si>
  <si>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</si>
  <si>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</si>
  <si>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</si>
  <si>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</si>
  <si>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</si>
  <si>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</si>
  <si>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</si>
  <si>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</si>
  <si>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</si>
  <si>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</si>
  <si>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</si>
  <si>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</si>
  <si>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</si>
  <si>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</si>
  <si>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</si>
  <si>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</si>
  <si>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</si>
  <si>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</si>
  <si>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</si>
  <si>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</si>
  <si>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</si>
  <si>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</si>
  <si>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</si>
  <si>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</si>
  <si>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</si>
  <si>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</si>
  <si>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</si>
  <si>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</si>
  <si>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</si>
  <si>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</si>
  <si>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</si>
  <si>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</si>
  <si>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</si>
  <si>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</si>
  <si>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</si>
  <si>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</si>
  <si>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</si>
  <si>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</si>
  <si>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</si>
  <si>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</si>
  <si>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</si>
  <si>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</si>
  <si>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</si>
  <si>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</si>
  <si>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</si>
  <si>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</si>
  <si>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</si>
  <si>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</si>
  <si>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</si>
  <si>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</si>
  <si>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</si>
  <si>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</si>
  <si>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</si>
  <si>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</si>
  <si>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</si>
  <si>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</si>
  <si>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</si>
  <si>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</si>
  <si>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</si>
  <si>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</si>
  <si>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</si>
  <si>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</si>
  <si>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</si>
  <si>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</si>
  <si>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</si>
  <si>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</si>
  <si>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</si>
  <si>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</si>
  <si>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</si>
  <si>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</si>
  <si>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</si>
  <si>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</si>
  <si>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</si>
  <si>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</si>
  <si>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</si>
  <si>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</si>
  <si>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</si>
  <si>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</si>
  <si>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</si>
  <si>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</si>
  <si>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</si>
  <si>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</si>
  <si>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</si>
  <si>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</si>
  <si>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</si>
  <si>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</si>
  <si>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</si>
  <si>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</si>
  <si>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</si>
  <si>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</si>
  <si>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</si>
  <si>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</si>
  <si>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</si>
  <si>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</si>
  <si>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</si>
  <si>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</si>
  <si>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</si>
  <si>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</si>
  <si>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</si>
  <si>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</si>
  <si>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</si>
  <si>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</si>
  <si>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</si>
  <si>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</si>
  <si>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</si>
  <si>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</si>
  <si>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</si>
  <si>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</si>
  <si>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</si>
  <si>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</si>
  <si>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</si>
  <si>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</si>
  <si>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</si>
  <si>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</si>
  <si>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</si>
  <si>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</si>
  <si>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</si>
  <si>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</si>
  <si>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</si>
  <si>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</si>
  <si>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</si>
  <si>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</si>
  <si>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</si>
  <si>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</si>
  <si>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</si>
  <si>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</si>
  <si>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</si>
  <si>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</si>
  <si>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</si>
  <si>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</si>
  <si>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</si>
  <si>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</si>
  <si>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</si>
  <si>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</si>
  <si>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</si>
  <si>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</si>
  <si>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</si>
  <si>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</si>
  <si>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</si>
  <si>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</si>
  <si>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</si>
  <si>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</si>
  <si>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</si>
  <si>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</si>
  <si>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</si>
  <si>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</si>
  <si>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</si>
  <si>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</si>
  <si>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</si>
  <si>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</si>
  <si>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</si>
  <si>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</si>
  <si>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</si>
  <si>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</si>
  <si>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</si>
  <si>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</si>
  <si>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</si>
  <si>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</si>
  <si>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</si>
  <si>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</si>
  <si>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</si>
  <si>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</si>
  <si>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</si>
  <si>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</si>
  <si>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</si>
  <si>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</si>
  <si>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</si>
  <si>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</si>
  <si>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</si>
  <si>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</si>
  <si>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</si>
  <si>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</si>
  <si>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</si>
  <si>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</si>
  <si>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</si>
  <si>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</si>
  <si>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</si>
  <si>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</si>
  <si>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</si>
  <si>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</si>
  <si>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</si>
  <si>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</si>
  <si>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</si>
  <si>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</si>
  <si>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</si>
  <si>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</si>
  <si>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</si>
  <si>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</si>
  <si>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</si>
  <si>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</si>
  <si>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</si>
  <si>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</si>
  <si>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</si>
  <si>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</si>
  <si>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</si>
  <si>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</si>
  <si>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</si>
  <si>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</si>
  <si>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</si>
  <si>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</si>
  <si>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</si>
  <si>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</si>
  <si>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</si>
  <si>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</si>
  <si>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</si>
  <si>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</si>
  <si>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</si>
  <si>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</si>
  <si>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</si>
  <si>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</si>
  <si>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</si>
  <si>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</si>
  <si>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</si>
  <si>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</si>
  <si>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</si>
  <si>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</si>
  <si>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</si>
  <si>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</si>
  <si>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</si>
  <si>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</si>
  <si>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</si>
  <si>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</si>
  <si>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</si>
  <si>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</si>
  <si>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</si>
  <si>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</si>
  <si>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</si>
  <si>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</si>
  <si>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</si>
  <si>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</si>
  <si>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</si>
  <si>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</si>
  <si>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</si>
  <si>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</si>
  <si>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</si>
  <si>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</si>
  <si>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</si>
  <si>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</si>
  <si>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</si>
  <si>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</si>
  <si>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</si>
  <si>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</si>
  <si>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</si>
  <si>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</si>
  <si>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</si>
  <si>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</si>
  <si>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</si>
  <si>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</si>
  <si>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</si>
  <si>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</si>
  <si>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</si>
  <si>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</si>
  <si>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</si>
  <si>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</si>
  <si>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</si>
  <si>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</si>
  <si>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</si>
  <si>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</si>
  <si>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</si>
  <si>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</si>
  <si>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</si>
  <si>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</si>
  <si>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</si>
  <si>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</si>
  <si>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</si>
  <si>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</si>
  <si>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</si>
  <si>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</si>
  <si>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</si>
  <si>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</si>
  <si>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</si>
  <si>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</si>
  <si>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</si>
  <si>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</si>
  <si>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</si>
  <si>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</si>
  <si>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</si>
  <si>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</si>
  <si>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</si>
  <si>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</si>
  <si>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</si>
  <si>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</si>
  <si>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</si>
  <si>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</si>
  <si>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</si>
  <si>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</si>
  <si>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</si>
  <si>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</si>
  <si>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</si>
  <si>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</si>
  <si>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</si>
  <si>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</si>
  <si>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</si>
  <si>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</si>
  <si>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</si>
  <si>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</si>
  <si>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</si>
  <si>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</si>
  <si>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</si>
  <si>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</si>
  <si>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</si>
  <si>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</si>
  <si>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</si>
  <si>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</si>
  <si>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</si>
  <si>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</si>
  <si>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</si>
  <si>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</si>
  <si>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</si>
  <si>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</si>
  <si>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</si>
  <si>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</si>
  <si>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</si>
  <si>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</si>
  <si>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</si>
  <si>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</si>
  <si>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</si>
  <si>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</si>
  <si>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</si>
  <si>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</si>
  <si>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</si>
  <si>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</si>
  <si>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</si>
  <si>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</si>
  <si>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</si>
  <si>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</si>
  <si>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</si>
  <si>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</si>
  <si>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</si>
  <si>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</si>
  <si>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</si>
  <si>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</si>
  <si>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</si>
  <si>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</si>
  <si>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</si>
  <si>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</si>
  <si>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</si>
  <si>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</si>
  <si>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</si>
  <si>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</si>
  <si>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</si>
  <si>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</si>
  <si>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</si>
  <si>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</si>
  <si>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</si>
  <si>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</si>
  <si>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</si>
  <si>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</si>
  <si>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</si>
  <si>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</si>
  <si>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</si>
  <si>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</si>
  <si>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</si>
  <si>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</si>
  <si>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</si>
  <si>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</si>
  <si>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</si>
  <si>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</si>
  <si>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</si>
  <si>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</si>
  <si>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</si>
  <si>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</si>
  <si>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</si>
  <si>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</si>
  <si>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</si>
  <si>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</si>
  <si>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</si>
  <si>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</si>
  <si>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</si>
  <si>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</si>
  <si>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</si>
  <si>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</si>
  <si>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</si>
  <si>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</si>
  <si>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</si>
  <si>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</si>
  <si>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</si>
  <si>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</si>
  <si>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</si>
  <si>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</si>
  <si>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</si>
  <si>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</si>
  <si>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</si>
  <si>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</si>
  <si>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</si>
  <si>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</si>
  <si>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</si>
  <si>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</si>
  <si>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</si>
  <si>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</si>
  <si>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</si>
  <si>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</si>
  <si>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</si>
  <si>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</si>
  <si>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</si>
  <si>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</si>
  <si>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</si>
  <si>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</si>
  <si>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</si>
  <si>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</si>
  <si>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</si>
  <si>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</si>
  <si>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</si>
  <si>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</si>
  <si>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</si>
  <si>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</si>
  <si>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</si>
  <si>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</si>
  <si>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</si>
  <si>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</si>
  <si>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</si>
  <si>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</si>
  <si>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</si>
  <si>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</si>
  <si>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</si>
  <si>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</si>
  <si>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</si>
  <si>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</si>
  <si>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</si>
  <si>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</si>
  <si>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</si>
  <si>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</si>
  <si>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</si>
  <si>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</si>
  <si>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</si>
  <si>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</si>
  <si>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</si>
  <si>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</si>
  <si>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</si>
  <si>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</si>
  <si>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</si>
  <si>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</si>
  <si>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</si>
  <si>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</si>
  <si>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</si>
  <si>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</si>
  <si>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</si>
  <si>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</si>
  <si>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</si>
  <si>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</si>
  <si>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</si>
  <si>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</si>
  <si>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</si>
  <si>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</si>
  <si>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</si>
  <si>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</si>
  <si>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</si>
  <si>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</si>
  <si>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</si>
  <si>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</si>
  <si>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</si>
  <si>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</si>
  <si>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</si>
  <si>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</si>
  <si>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</si>
  <si>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</si>
  <si>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</si>
  <si>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</si>
  <si>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</si>
  <si>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</si>
  <si>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</si>
  <si>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</si>
  <si>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</si>
  <si>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</si>
  <si>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</si>
  <si>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</si>
  <si>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</si>
  <si>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</si>
  <si>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</si>
  <si>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</si>
  <si>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</si>
  <si>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</si>
  <si>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</si>
  <si>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</si>
  <si>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</si>
  <si>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</si>
  <si>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</si>
  <si>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</si>
  <si>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</si>
  <si>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</si>
  <si>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</si>
  <si>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</si>
  <si>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</si>
  <si>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</si>
  <si>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</si>
  <si>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</si>
  <si>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</si>
  <si>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</si>
  <si>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</si>
  <si>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</si>
  <si>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</si>
  <si>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</si>
  <si>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</si>
  <si>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</si>
  <si>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</si>
  <si>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</si>
  <si>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</si>
  <si>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</si>
  <si>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</si>
  <si>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</si>
  <si>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</si>
  <si>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</si>
  <si>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</si>
  <si>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</si>
  <si>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</si>
  <si>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</si>
  <si>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</si>
  <si>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</si>
  <si>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</si>
  <si>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</si>
  <si>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</si>
  <si>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</si>
  <si>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</si>
  <si>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</si>
  <si>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</si>
  <si>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</si>
  <si>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</si>
  <si>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</si>
  <si>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</si>
  <si>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</si>
  <si>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</si>
  <si>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</si>
  <si>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</si>
  <si>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</si>
  <si>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</si>
  <si>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</si>
  <si>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</si>
  <si>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</si>
  <si>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</si>
  <si>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</si>
  <si>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</si>
  <si>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</si>
  <si>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</si>
  <si>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</si>
  <si>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</si>
  <si>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</si>
  <si>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</si>
  <si>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</si>
  <si>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</si>
  <si>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</si>
  <si>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</si>
  <si>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</si>
  <si>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</si>
  <si>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</si>
  <si>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</si>
  <si>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</si>
  <si>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</si>
  <si>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</si>
  <si>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</si>
  <si>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</si>
  <si>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</si>
  <si>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</si>
  <si>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</si>
  <si>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</si>
  <si>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</si>
  <si>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</si>
  <si>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</si>
  <si>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</si>
  <si>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</si>
  <si>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</si>
  <si>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</si>
  <si>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</si>
  <si>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</si>
  <si>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</si>
  <si>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</si>
  <si>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</si>
  <si>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</si>
  <si>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</si>
  <si>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</si>
  <si>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</si>
  <si>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</si>
  <si>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</si>
  <si>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</si>
  <si>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</si>
  <si>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</si>
  <si>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</si>
  <si>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</si>
  <si>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</si>
  <si>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</si>
  <si>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</si>
  <si>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</si>
  <si>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</si>
  <si>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</si>
  <si>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</si>
  <si>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</si>
  <si>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</si>
  <si>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</si>
  <si>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</si>
  <si>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</si>
  <si>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</si>
  <si>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</si>
  <si>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</si>
  <si>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</si>
  <si>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</si>
  <si>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</si>
  <si>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</si>
  <si>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</si>
  <si>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</si>
  <si>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</si>
  <si>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</si>
  <si>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</si>
  <si>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</si>
  <si>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</si>
  <si>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</si>
  <si>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</si>
  <si>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</si>
  <si>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</si>
  <si>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</si>
  <si>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</si>
  <si>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</si>
  <si>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</si>
  <si>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</si>
  <si>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</si>
  <si>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</si>
  <si>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</si>
  <si>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</si>
  <si>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</si>
  <si>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</si>
  <si>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</si>
  <si>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</si>
  <si>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</si>
  <si>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</si>
  <si>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</si>
  <si>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</si>
  <si>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</si>
  <si>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</si>
  <si>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</si>
  <si>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</si>
  <si>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</si>
  <si>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</si>
  <si>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</si>
  <si>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</si>
  <si>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</si>
  <si>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</si>
  <si>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</si>
  <si>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</si>
  <si>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</si>
  <si>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</si>
  <si>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</si>
  <si>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</si>
  <si>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</si>
  <si>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</si>
  <si>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</si>
  <si>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</si>
  <si>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</si>
  <si>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</si>
  <si>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</si>
  <si>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</si>
  <si>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</si>
  <si>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</si>
  <si>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</si>
  <si>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</si>
  <si>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</si>
  <si>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</si>
  <si>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</si>
  <si>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</si>
  <si>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</si>
  <si>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</si>
  <si>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</si>
  <si>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</si>
  <si>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</si>
  <si>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</si>
  <si>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</si>
  <si>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</si>
  <si>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</si>
  <si>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</si>
  <si>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</si>
  <si>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</si>
  <si>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</si>
  <si>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</si>
  <si>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</si>
  <si>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</si>
  <si>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</si>
  <si>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</si>
  <si>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</si>
  <si>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</si>
  <si>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</si>
  <si>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</si>
  <si>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</si>
  <si>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</si>
  <si>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</si>
  <si>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</si>
  <si>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</si>
  <si>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</si>
  <si>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</si>
  <si>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</si>
  <si>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</si>
  <si>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</si>
  <si>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</si>
  <si>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</si>
  <si>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</si>
  <si>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</si>
  <si>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</si>
  <si>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</si>
  <si>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</si>
  <si>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</si>
  <si>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</si>
  <si>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</si>
  <si>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</si>
  <si>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</si>
  <si>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</si>
  <si>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</si>
  <si>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</si>
  <si>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</si>
  <si>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</si>
  <si>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</si>
  <si>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</si>
  <si>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</si>
  <si>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</si>
  <si>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</si>
  <si>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</si>
  <si>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</si>
  <si>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</si>
  <si>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</si>
  <si>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</si>
  <si>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</si>
  <si>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</si>
  <si>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</si>
  <si>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</si>
  <si>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</si>
  <si>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</si>
  <si>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</si>
  <si>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</si>
  <si>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</si>
  <si>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</si>
  <si>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</si>
  <si>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</si>
  <si>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</si>
  <si>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</si>
  <si>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</si>
  <si>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</si>
  <si>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</si>
  <si>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</si>
  <si>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</si>
  <si>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</si>
  <si>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</si>
  <si>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</si>
  <si>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</si>
  <si>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</si>
  <si>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</si>
  <si>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</si>
  <si>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</si>
  <si>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</si>
  <si>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</si>
  <si>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</si>
  <si>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</si>
  <si>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</si>
  <si>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</si>
  <si>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</si>
  <si>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</si>
  <si>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</si>
  <si>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</si>
  <si>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</si>
  <si>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</si>
  <si>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</si>
  <si>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</si>
  <si>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</si>
  <si>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</si>
  <si>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</si>
  <si>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</si>
  <si>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</si>
  <si>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</si>
  <si>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</si>
  <si>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</si>
  <si>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</si>
  <si>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</si>
  <si>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</si>
  <si>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</si>
  <si>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</si>
  <si>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</si>
  <si>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</si>
  <si>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</si>
  <si>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</si>
  <si>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</si>
  <si>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</si>
  <si>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</si>
  <si>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</si>
  <si>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</si>
  <si>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</si>
  <si>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</si>
  <si>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</si>
  <si>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</si>
  <si>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</si>
  <si>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</si>
  <si>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</si>
  <si>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</si>
  <si>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</si>
  <si>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</si>
  <si>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</si>
  <si>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</si>
  <si>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</si>
  <si>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</si>
  <si>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</si>
  <si>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</si>
  <si>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</si>
  <si>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</si>
  <si>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</si>
  <si>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</si>
  <si>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</si>
  <si>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</si>
  <si>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</si>
  <si>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</si>
  <si>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</si>
  <si>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</si>
  <si>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</si>
  <si>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</si>
  <si>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</si>
  <si>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</si>
  <si>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</si>
  <si>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</si>
  <si>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</si>
  <si>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</si>
  <si>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</si>
  <si>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</si>
  <si>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</si>
  <si>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</si>
  <si>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</si>
  <si>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</si>
  <si>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</si>
  <si>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</si>
  <si>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</si>
  <si>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</si>
  <si>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</si>
  <si>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</si>
  <si>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</si>
  <si>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</si>
  <si>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</si>
  <si>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</si>
  <si>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</si>
  <si>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</si>
  <si>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</si>
  <si>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</si>
  <si>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</si>
  <si>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</si>
  <si>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</si>
  <si>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</si>
  <si>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</si>
  <si>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</si>
  <si>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</si>
  <si>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</si>
  <si>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</si>
  <si>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</si>
  <si>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</si>
  <si>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</si>
  <si>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</si>
  <si>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</si>
  <si>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</si>
  <si>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</si>
  <si>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</si>
  <si>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</si>
  <si>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</si>
  <si>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</si>
  <si>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</si>
  <si>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</si>
  <si>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</si>
  <si>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</si>
  <si>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</si>
  <si>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</si>
  <si>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</si>
  <si>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</si>
  <si>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</si>
  <si>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</si>
  <si>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</si>
  <si>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</si>
  <si>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</si>
  <si>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</si>
  <si>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</si>
  <si>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</si>
  <si>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</si>
  <si>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</si>
  <si>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</si>
  <si>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</si>
  <si>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</si>
  <si>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</si>
  <si>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</si>
  <si>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</si>
  <si>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</si>
  <si>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</si>
  <si>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</si>
  <si>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</si>
  <si>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</si>
  <si>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</si>
  <si>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</si>
  <si>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</si>
  <si>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</si>
  <si>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</si>
  <si>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</si>
  <si>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</si>
  <si>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</si>
  <si>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</si>
  <si>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</si>
  <si>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</si>
  <si>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</si>
  <si>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</si>
  <si>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</si>
  <si>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</si>
  <si>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</si>
  <si>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</si>
  <si>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</si>
  <si>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</si>
  <si>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</si>
  <si>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</si>
  <si>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</si>
  <si>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</si>
  <si>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</si>
  <si>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</si>
  <si>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</si>
  <si>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</si>
  <si>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</si>
  <si>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</si>
  <si>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</si>
  <si>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</si>
  <si>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</si>
  <si>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</si>
  <si>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</si>
  <si>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</si>
  <si>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</si>
  <si>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</si>
  <si>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</si>
  <si>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</si>
  <si>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</si>
  <si>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</si>
  <si>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</si>
  <si>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</si>
  <si>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</si>
  <si>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</si>
  <si>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</si>
  <si>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</si>
  <si>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</si>
  <si>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</si>
  <si>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</si>
  <si>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</si>
  <si>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</si>
  <si>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</si>
  <si>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</si>
  <si>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</si>
  <si>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</si>
  <si>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</si>
  <si>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</si>
  <si>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</si>
  <si>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</si>
  <si>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</si>
  <si>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</si>
  <si>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</si>
  <si>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</si>
  <si>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</si>
  <si>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</si>
  <si>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</si>
  <si>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</si>
  <si>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</si>
  <si>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</si>
  <si>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</si>
  <si>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</si>
  <si>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</si>
  <si>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</si>
  <si>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</si>
  <si>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</si>
  <si>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</si>
  <si>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</si>
  <si>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</si>
  <si>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</si>
  <si>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</si>
  <si>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</si>
  <si>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</si>
  <si>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</si>
  <si>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</si>
  <si>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</si>
  <si>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</si>
  <si>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</si>
  <si>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</si>
  <si>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</si>
  <si>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</si>
  <si>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</si>
  <si>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</si>
  <si>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</si>
  <si>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</si>
  <si>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</si>
  <si>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</si>
  <si>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</si>
  <si>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</si>
  <si>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</si>
  <si>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</si>
  <si>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</si>
  <si>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</si>
  <si>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</si>
  <si>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</si>
  <si>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</si>
  <si>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</si>
  <si>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</si>
  <si>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</si>
  <si>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</si>
  <si>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</si>
  <si>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</si>
  <si>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</si>
  <si>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</si>
  <si>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</si>
  <si>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</si>
  <si>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</si>
  <si>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</si>
  <si>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</si>
  <si>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</si>
  <si>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</si>
  <si>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</si>
  <si>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</si>
  <si>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</si>
  <si>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</si>
  <si>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</si>
  <si>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</si>
  <si>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</si>
  <si>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</si>
  <si>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</si>
  <si>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</si>
  <si>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</si>
  <si>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</si>
  <si>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</si>
  <si>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</si>
  <si>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</si>
  <si>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</si>
  <si>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</si>
  <si>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</si>
  <si>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</si>
  <si>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</si>
  <si>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</si>
  <si>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</si>
  <si>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</si>
  <si>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</si>
  <si>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</si>
  <si>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</si>
  <si>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</si>
  <si>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</si>
  <si>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</si>
  <si>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</si>
  <si>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</si>
  <si>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</si>
  <si>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</si>
  <si>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</si>
  <si>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</si>
  <si>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</si>
  <si>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</si>
  <si>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</si>
  <si>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</si>
  <si>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</si>
  <si>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</si>
  <si>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</si>
  <si>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</si>
  <si>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</si>
  <si>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</si>
  <si>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</si>
  <si>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</si>
  <si>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</si>
  <si>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</si>
  <si>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</si>
  <si>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</si>
  <si>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</si>
  <si>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</si>
  <si>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</si>
  <si>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</si>
  <si>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</si>
  <si>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</si>
  <si>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</si>
  <si>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</si>
  <si>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</si>
  <si>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</si>
  <si>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</si>
  <si>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</si>
  <si>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</si>
  <si>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</si>
  <si>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</si>
  <si>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</si>
  <si>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</si>
  <si>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</si>
  <si>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</si>
  <si>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</si>
  <si>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</si>
  <si>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</si>
  <si>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</si>
  <si>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</si>
  <si>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</si>
  <si>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</si>
  <si>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</si>
  <si>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</si>
  <si>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</si>
  <si>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</si>
  <si>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</si>
  <si>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</si>
  <si>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</si>
  <si>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</si>
  <si>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</si>
  <si>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</si>
  <si>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</si>
  <si>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</si>
  <si>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</si>
  <si>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</si>
  <si>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</si>
  <si>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</si>
  <si>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</si>
  <si>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</si>
  <si>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</si>
  <si>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</si>
  <si>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</si>
  <si>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</si>
  <si>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</si>
  <si>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</si>
  <si>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</si>
  <si>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</si>
  <si>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</si>
  <si>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</si>
  <si>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</si>
  <si>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</si>
  <si>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</si>
  <si>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</si>
  <si>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</si>
  <si>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</si>
  <si>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</si>
  <si>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</si>
  <si>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</si>
  <si>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</si>
  <si>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</si>
  <si>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</si>
  <si>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</si>
  <si>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</si>
  <si>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</si>
  <si>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</si>
  <si>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</si>
  <si>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</si>
  <si>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</si>
  <si>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</si>
  <si>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</si>
  <si>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</si>
  <si>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</si>
  <si>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</si>
  <si>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</si>
  <si>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</si>
  <si>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</si>
  <si>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</si>
  <si>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</si>
  <si>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</si>
  <si>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</si>
  <si>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</si>
  <si>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</si>
  <si>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</si>
  <si>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</si>
  <si>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</si>
  <si>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</si>
  <si>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</si>
  <si>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</si>
  <si>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</si>
  <si>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</si>
  <si>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</si>
  <si>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</si>
  <si>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</si>
  <si>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</si>
  <si>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</si>
  <si>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</si>
  <si>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</si>
  <si>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</si>
  <si>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</si>
  <si>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</si>
  <si>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</si>
  <si>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</si>
  <si>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</si>
  <si>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</si>
  <si>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</si>
  <si>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</si>
  <si>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</si>
  <si>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</si>
  <si>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</si>
  <si>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</si>
  <si>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</si>
  <si>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</si>
  <si>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</si>
  <si>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</si>
  <si>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</si>
  <si>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</si>
  <si>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</si>
  <si>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</si>
  <si>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</si>
  <si>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</si>
  <si>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</si>
  <si>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</si>
  <si>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</si>
  <si>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</si>
  <si>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</si>
  <si>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</si>
  <si>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</si>
  <si>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</si>
  <si>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</si>
  <si>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</si>
  <si>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</si>
  <si>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</si>
  <si>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</si>
  <si>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</si>
  <si>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</si>
  <si>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</si>
  <si>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</si>
  <si>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</si>
  <si>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</si>
  <si>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</si>
  <si>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</si>
  <si>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</si>
  <si>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</si>
  <si>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</si>
  <si>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</si>
  <si>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</si>
  <si>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</si>
  <si>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</si>
  <si>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</si>
  <si>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</si>
  <si>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</si>
  <si>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</si>
  <si>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</si>
  <si>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</si>
  <si>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</si>
  <si>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</si>
  <si>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</si>
  <si>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</si>
  <si>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</si>
  <si>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</si>
  <si>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</si>
  <si>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</si>
  <si>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</si>
  <si>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</si>
  <si>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</si>
  <si>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</si>
  <si>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</si>
  <si>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</si>
  <si>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</si>
  <si>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</si>
  <si>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</si>
  <si>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</si>
  <si>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</si>
  <si>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</si>
  <si>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</si>
  <si>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</si>
  <si>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</si>
  <si>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</si>
  <si>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</si>
  <si>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</si>
  <si>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</si>
  <si>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</si>
  <si>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</si>
  <si>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</si>
  <si>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</si>
  <si>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</si>
  <si>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</si>
  <si>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</si>
  <si>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</si>
  <si>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</si>
  <si>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</si>
  <si>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</si>
  <si>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</si>
  <si>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</si>
  <si>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</si>
  <si>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</si>
  <si>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</si>
  <si>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</si>
  <si>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</si>
  <si>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</si>
  <si>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</si>
  <si>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</si>
  <si>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</si>
  <si>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</si>
  <si>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</si>
  <si>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</si>
  <si>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</si>
  <si>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</si>
  <si>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</si>
  <si>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</si>
  <si>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</si>
  <si>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</si>
  <si>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</si>
  <si>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</si>
  <si>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</si>
  <si>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</si>
  <si>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</si>
  <si>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</si>
  <si>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</si>
  <si>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</si>
  <si>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</si>
  <si>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</si>
  <si>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</si>
  <si>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</si>
  <si>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</si>
  <si>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</si>
  <si>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</si>
  <si>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</si>
  <si>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</si>
  <si>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</si>
  <si>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</si>
  <si>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</si>
  <si>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</si>
  <si>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</si>
  <si>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</si>
  <si>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</si>
  <si>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</si>
  <si>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</si>
  <si>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</si>
  <si>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</si>
  <si>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</si>
  <si>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</si>
  <si>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</si>
  <si>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</si>
  <si>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</si>
  <si>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</si>
  <si>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</si>
  <si>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</si>
  <si>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</si>
  <si>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</si>
  <si>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</si>
  <si>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</si>
  <si>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</si>
  <si>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</si>
  <si>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</si>
  <si>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</si>
  <si>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</si>
  <si>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</si>
  <si>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</si>
  <si>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</si>
  <si>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</si>
  <si>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</si>
  <si>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</si>
  <si>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</si>
  <si>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</si>
  <si>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</si>
  <si>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</si>
  <si>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</si>
  <si>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</si>
  <si>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</si>
  <si>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</si>
  <si>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</si>
  <si>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</si>
  <si>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</si>
  <si>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</si>
  <si>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</si>
  <si>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</si>
  <si>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</si>
  <si>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</si>
  <si>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</si>
  <si>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</si>
  <si>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</si>
  <si>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</si>
  <si>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</si>
  <si>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</si>
  <si>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</si>
  <si>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</si>
  <si>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</si>
  <si>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</si>
  <si>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</si>
  <si>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</si>
  <si>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</si>
  <si>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</si>
  <si>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</si>
  <si>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</si>
  <si>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</si>
  <si>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</si>
  <si>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</si>
  <si>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</si>
  <si>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</si>
  <si>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</si>
  <si>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</si>
  <si>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</si>
  <si>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</si>
  <si>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</si>
  <si>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</si>
  <si>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</si>
  <si>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</si>
  <si>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</si>
  <si>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</si>
  <si>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</si>
  <si>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</si>
  <si>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</si>
  <si>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</si>
  <si>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</si>
  <si>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</si>
  <si>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</si>
  <si>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</si>
  <si>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</si>
  <si>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</si>
  <si>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</si>
  <si>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</si>
  <si>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</si>
  <si>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</si>
  <si>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</si>
  <si>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</si>
  <si>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</si>
  <si>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</si>
  <si>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</si>
  <si>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</si>
  <si>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</si>
  <si>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</si>
  <si>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</si>
  <si>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</si>
  <si>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</si>
  <si>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</si>
  <si>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</si>
  <si>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</si>
  <si>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</si>
  <si>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</si>
  <si>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</si>
  <si>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</si>
  <si>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</si>
  <si>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</si>
  <si>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</si>
  <si>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</si>
  <si>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</si>
  <si>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</si>
  <si>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</si>
  <si>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</si>
  <si>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</si>
  <si>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</si>
  <si>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</si>
  <si>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</si>
  <si>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</si>
  <si>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</si>
  <si>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</si>
  <si>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</si>
  <si>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</si>
  <si>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</si>
  <si>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</si>
  <si>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</si>
  <si>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</si>
  <si>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</si>
  <si>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</si>
  <si>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</si>
  <si>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</si>
  <si>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</si>
  <si>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</si>
  <si>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</si>
  <si>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</si>
  <si>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</si>
  <si>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</si>
  <si>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</si>
  <si>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</si>
  <si>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</si>
  <si>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</si>
  <si>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</si>
  <si>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</si>
  <si>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</si>
  <si>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</si>
  <si>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</si>
  <si>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</si>
  <si>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</si>
  <si>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</si>
  <si>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</si>
  <si>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</si>
  <si>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</si>
  <si>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</si>
  <si>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</si>
  <si>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</si>
  <si>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</si>
  <si>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</si>
  <si>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</si>
  <si>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</si>
  <si>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</si>
  <si>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</si>
  <si>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</si>
  <si>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</si>
  <si>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</si>
  <si>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</si>
  <si>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</si>
  <si>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</si>
  <si>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</si>
  <si>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</si>
  <si>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</si>
  <si>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</si>
  <si>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</si>
  <si>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</si>
  <si>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</si>
  <si>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</si>
  <si>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</si>
  <si>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</si>
  <si>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</si>
  <si>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</si>
  <si>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</si>
  <si>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</si>
  <si>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</si>
  <si>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</si>
  <si>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</si>
  <si>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</si>
  <si>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</si>
  <si>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</si>
  <si>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</si>
  <si>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</si>
  <si>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</si>
  <si>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</si>
  <si>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</si>
  <si>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</si>
  <si>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</si>
  <si>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</si>
  <si>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</si>
  <si>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</si>
  <si>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</si>
  <si>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</si>
  <si>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</si>
  <si>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</si>
  <si>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</si>
  <si>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</si>
  <si>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</si>
  <si>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</si>
  <si>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</si>
  <si>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</si>
  <si>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</si>
  <si>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</si>
  <si>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</si>
  <si>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</si>
  <si>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</si>
  <si>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</si>
  <si>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</si>
  <si>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</si>
  <si>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</si>
  <si>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</si>
  <si>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</si>
  <si>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</si>
  <si>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</si>
  <si>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</si>
  <si>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</si>
  <si>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</si>
  <si>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</si>
  <si>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</si>
  <si>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</si>
  <si>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</si>
  <si>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</si>
  <si>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</si>
  <si>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</si>
  <si>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</si>
  <si>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</si>
  <si>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</si>
  <si>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</si>
  <si>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</si>
  <si>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</si>
  <si>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</si>
  <si>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</si>
  <si>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</si>
  <si>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</si>
  <si>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</si>
  <si>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</si>
  <si>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</si>
  <si>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</si>
  <si>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</si>
  <si>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</si>
  <si>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</si>
  <si>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</si>
  <si>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</si>
  <si>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</si>
  <si>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</si>
  <si>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</si>
  <si>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</si>
  <si>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</si>
  <si>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</si>
  <si>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</si>
  <si>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</si>
  <si>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</si>
  <si>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</si>
  <si>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</si>
  <si>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</si>
  <si>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</si>
  <si>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</si>
  <si>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</si>
  <si>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</si>
  <si>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</si>
  <si>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</si>
  <si>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</si>
  <si>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</si>
  <si>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</si>
  <si>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</si>
  <si>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</si>
  <si>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</si>
  <si>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</si>
  <si>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</si>
  <si>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</si>
  <si>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</si>
  <si>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</si>
  <si>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</si>
  <si>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</si>
  <si>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</si>
  <si>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</si>
  <si>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</si>
  <si>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</si>
  <si>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</si>
  <si>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</si>
  <si>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</si>
  <si>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</si>
  <si>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</si>
  <si>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</si>
  <si>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</si>
  <si>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</si>
  <si>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</si>
  <si>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</si>
  <si>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</si>
  <si>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</si>
  <si>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</si>
  <si>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</si>
  <si>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</si>
  <si>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</si>
  <si>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</si>
  <si>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</si>
  <si>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</si>
  <si>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</si>
  <si>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</si>
  <si>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</si>
  <si>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</si>
  <si>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</si>
  <si>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</si>
  <si>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</si>
  <si>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</si>
  <si>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</si>
  <si>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</si>
  <si>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</si>
  <si>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</si>
  <si>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</si>
  <si>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</si>
  <si>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</si>
  <si>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</si>
  <si>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</si>
  <si>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</si>
  <si>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</si>
  <si>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</si>
  <si>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</si>
  <si>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</si>
  <si>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</si>
  <si>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</si>
  <si>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</si>
  <si>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</si>
  <si>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</si>
  <si>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</si>
  <si>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</si>
  <si>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</si>
  <si>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</si>
  <si>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</si>
  <si>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</si>
  <si>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</si>
  <si>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</si>
  <si>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</si>
  <si>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</si>
  <si>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</si>
  <si>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</si>
  <si>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</si>
  <si>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</si>
  <si>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</si>
  <si>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</si>
  <si>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</si>
  <si>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</si>
  <si>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</si>
  <si>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</si>
  <si>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</si>
  <si>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</si>
  <si>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</si>
  <si>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</si>
  <si>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</si>
  <si>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</si>
  <si>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</si>
  <si>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</si>
  <si>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</si>
  <si>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</si>
  <si>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</si>
  <si>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</si>
  <si>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</si>
  <si>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</si>
  <si>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</si>
  <si>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</si>
  <si>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</si>
  <si>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</si>
  <si>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</si>
  <si>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</si>
  <si>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</si>
  <si>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</si>
  <si>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</si>
  <si>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</si>
  <si>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</si>
  <si>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</si>
  <si>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</si>
  <si>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</si>
  <si>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</si>
  <si>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</si>
  <si>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</si>
  <si>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</si>
  <si>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</si>
  <si>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</si>
  <si>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</si>
  <si>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</si>
  <si>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</si>
  <si>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</si>
  <si>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</si>
  <si>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</si>
  <si>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</si>
  <si>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</si>
  <si>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</si>
  <si>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</si>
  <si>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</si>
  <si>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</si>
  <si>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</si>
  <si>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</si>
  <si>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</si>
  <si>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</si>
  <si>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</si>
  <si>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</si>
  <si>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</si>
  <si>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</si>
  <si>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</si>
  <si>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</si>
  <si>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</si>
  <si>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</si>
  <si>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</si>
  <si>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</si>
  <si>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</si>
  <si>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</si>
  <si>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</si>
  <si>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</si>
  <si>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</si>
  <si>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</si>
  <si>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</si>
  <si>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</si>
  <si>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</si>
  <si>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</si>
  <si>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</si>
  <si>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</si>
  <si>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</si>
  <si>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</si>
  <si>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</si>
  <si>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</si>
  <si>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</si>
  <si>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</si>
  <si>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</si>
  <si>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</si>
  <si>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</si>
  <si>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</si>
  <si>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</si>
  <si>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</si>
  <si>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</si>
  <si>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</si>
  <si>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</si>
  <si>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</si>
  <si>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</si>
  <si>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</si>
  <si>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</si>
  <si>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</si>
  <si>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</si>
  <si>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</si>
  <si>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</si>
  <si>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</si>
  <si>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</si>
  <si>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</si>
  <si>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</si>
  <si>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</si>
  <si>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</si>
  <si>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</si>
  <si>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</si>
  <si>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</si>
  <si>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</si>
  <si>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</si>
  <si>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</si>
  <si>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</si>
  <si>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</si>
  <si>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</si>
  <si>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</si>
  <si>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</si>
  <si>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</si>
  <si>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</si>
  <si>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</si>
  <si>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</si>
  <si>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</si>
  <si>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</si>
  <si>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</si>
  <si>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</si>
  <si>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</si>
  <si>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</si>
  <si>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</si>
  <si>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</si>
  <si>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</si>
  <si>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</si>
  <si>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</si>
  <si>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</si>
  <si>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</si>
  <si>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</si>
  <si>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</si>
  <si>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</si>
  <si>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</si>
  <si>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</si>
  <si>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</si>
  <si>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</si>
  <si>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</si>
  <si>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</si>
  <si>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</si>
  <si>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</si>
  <si>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</si>
  <si>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</si>
  <si>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</si>
  <si>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</si>
  <si>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</si>
  <si>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</si>
  <si>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</si>
  <si>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</si>
  <si>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</si>
  <si>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</si>
  <si>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</si>
  <si>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</si>
  <si>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</si>
  <si>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</si>
  <si>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</si>
  <si>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</si>
  <si>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</si>
  <si>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</si>
  <si>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</si>
  <si>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</si>
  <si>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</si>
  <si>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</si>
  <si>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</si>
  <si>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</si>
  <si>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</si>
  <si>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</si>
  <si>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</si>
  <si>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</si>
  <si>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</si>
  <si>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</si>
  <si>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</si>
  <si>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</si>
  <si>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</si>
  <si>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</si>
  <si>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</si>
  <si>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</si>
  <si>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</si>
  <si>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</si>
  <si>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</si>
  <si>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</si>
  <si>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</si>
  <si>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</si>
  <si>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</si>
  <si>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</si>
  <si>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</si>
  <si>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</si>
  <si>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</si>
  <si>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</si>
  <si>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</si>
  <si>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</si>
  <si>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</si>
  <si>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</si>
  <si>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</si>
  <si>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</si>
  <si>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</si>
  <si>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</si>
  <si>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</si>
  <si>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</si>
  <si>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</si>
  <si>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</si>
  <si>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</si>
  <si>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</si>
  <si>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</si>
  <si>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</si>
  <si>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</si>
  <si>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</si>
  <si>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</si>
  <si>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</si>
  <si>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</si>
  <si>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</si>
  <si>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</si>
  <si>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</si>
  <si>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</si>
  <si>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</si>
  <si>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</si>
  <si>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</si>
  <si>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</si>
  <si>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</si>
  <si>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</si>
  <si>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</si>
  <si>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</si>
  <si>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</si>
  <si>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</si>
  <si>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</si>
  <si>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</si>
  <si>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</si>
  <si>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</si>
  <si>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</si>
  <si>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</si>
  <si>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</si>
  <si>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</si>
  <si>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</si>
  <si>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</si>
  <si>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</si>
  <si>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</si>
  <si>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</si>
  <si>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</si>
  <si>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</si>
  <si>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</si>
  <si>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</si>
  <si>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</si>
  <si>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</si>
  <si>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</si>
  <si>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</si>
  <si>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</si>
  <si>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</si>
  <si>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</si>
  <si>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</si>
  <si>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</si>
  <si>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</si>
  <si>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</si>
  <si>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</si>
  <si>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</si>
  <si>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</si>
  <si>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</si>
  <si>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</si>
  <si>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</si>
  <si>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</si>
  <si>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</si>
  <si>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</si>
  <si>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</si>
  <si>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</si>
  <si>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</si>
  <si>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</si>
  <si>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</si>
  <si>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</si>
  <si>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</si>
  <si>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</si>
  <si>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</si>
  <si>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</si>
  <si>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</si>
  <si>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</si>
  <si>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</si>
  <si>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</si>
  <si>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</si>
  <si>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</si>
  <si>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</si>
  <si>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</si>
  <si>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</si>
  <si>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</si>
  <si>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</si>
  <si>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</si>
  <si>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</si>
  <si>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</si>
  <si>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</si>
  <si>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</si>
  <si>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</si>
  <si>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</si>
  <si>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</si>
  <si>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</si>
  <si>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</si>
  <si>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</si>
  <si>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</si>
  <si>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</si>
  <si>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</si>
  <si>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</si>
  <si>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</si>
  <si>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</si>
  <si>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</si>
  <si>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</si>
  <si>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</si>
  <si>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</si>
  <si>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</si>
  <si>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</si>
  <si>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</si>
  <si>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</si>
  <si>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</si>
  <si>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</si>
  <si>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</si>
  <si>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</si>
  <si>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</si>
  <si>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</si>
  <si>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</si>
  <si>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</si>
  <si>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</si>
  <si>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</si>
  <si>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</si>
  <si>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</si>
  <si>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</si>
  <si>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</si>
  <si>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</si>
  <si>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</si>
  <si>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</si>
  <si>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</si>
  <si>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</si>
  <si>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</si>
  <si>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</si>
  <si>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</si>
  <si>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</si>
  <si>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</si>
  <si>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</si>
  <si>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</si>
  <si>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</si>
  <si>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</si>
  <si>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</si>
  <si>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</si>
  <si>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</si>
  <si>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</si>
  <si>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</si>
  <si>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</si>
  <si>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</si>
  <si>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</si>
  <si>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</si>
  <si>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</si>
  <si>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</si>
  <si>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</si>
  <si>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</si>
  <si>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</si>
  <si>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</si>
  <si>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</si>
  <si>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</si>
  <si>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</si>
  <si>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</si>
  <si>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</si>
  <si>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</si>
  <si>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</si>
  <si>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</si>
  <si>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</si>
  <si>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</si>
  <si>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</si>
  <si>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</si>
  <si>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</si>
  <si>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</si>
  <si>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</si>
  <si>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</si>
  <si>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</si>
  <si>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</si>
  <si>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</si>
  <si>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</si>
  <si>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</si>
  <si>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</si>
  <si>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</si>
  <si>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</si>
  <si>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</si>
  <si>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</si>
  <si>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</si>
  <si>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</si>
  <si>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</si>
  <si>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</si>
  <si>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</si>
  <si>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</si>
  <si>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</si>
  <si>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</si>
  <si>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</si>
  <si>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</si>
  <si>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</si>
  <si>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</si>
  <si>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</si>
  <si>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</si>
  <si>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</si>
  <si>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</si>
  <si>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</si>
  <si>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</si>
  <si>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</si>
  <si>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</si>
  <si>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</si>
  <si>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</si>
  <si>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</si>
  <si>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</si>
  <si>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</si>
  <si>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</si>
  <si>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</si>
  <si>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</si>
  <si>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</si>
  <si>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</si>
  <si>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</si>
  <si>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</si>
  <si>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</si>
  <si>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</si>
  <si>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</si>
  <si>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</si>
  <si>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</si>
  <si>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</si>
  <si>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</si>
  <si>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</si>
  <si>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</si>
  <si>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</si>
  <si>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</si>
  <si>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</si>
  <si>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</si>
  <si>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</si>
  <si>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</si>
  <si>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</si>
  <si>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</si>
  <si>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</si>
  <si>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</si>
  <si>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</si>
  <si>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</si>
  <si>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</si>
  <si>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</si>
  <si>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</si>
  <si>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</si>
  <si>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</si>
  <si>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</si>
  <si>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</si>
  <si>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</si>
  <si>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</si>
  <si>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</si>
  <si>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</si>
  <si>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</si>
  <si>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</si>
  <si>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</si>
  <si>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</si>
  <si>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</si>
  <si>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</si>
  <si>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</si>
  <si>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</si>
  <si>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</si>
  <si>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</si>
  <si>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</si>
  <si>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</si>
  <si>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</si>
  <si>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</si>
  <si>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</si>
  <si>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</si>
  <si>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</si>
  <si>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</si>
  <si>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</si>
  <si>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</si>
  <si>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</si>
  <si>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</si>
  <si>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</si>
  <si>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</si>
  <si>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</si>
  <si>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</si>
  <si>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</si>
  <si>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</si>
  <si>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</si>
  <si>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</si>
  <si>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</si>
  <si>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</si>
  <si>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</si>
  <si>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</si>
  <si>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</si>
  <si>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</si>
  <si>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</si>
  <si>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</si>
  <si>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</si>
  <si>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</si>
  <si>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</si>
  <si>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</si>
  <si>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</si>
  <si>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</si>
  <si>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</si>
  <si>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</si>
  <si>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</si>
  <si>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</si>
  <si>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</si>
  <si>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</si>
  <si>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</si>
  <si>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</si>
  <si>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</si>
  <si>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</si>
  <si>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</si>
  <si>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</si>
  <si>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</si>
  <si>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</si>
  <si>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</si>
  <si>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</si>
  <si>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</si>
  <si>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</si>
  <si>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</si>
  <si>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</si>
  <si>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</si>
  <si>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</si>
  <si>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</si>
  <si>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</si>
  <si>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</si>
  <si>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</si>
  <si>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</si>
  <si>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</si>
  <si>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</si>
  <si>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</si>
  <si>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</si>
  <si>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</si>
  <si>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</si>
  <si>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</si>
  <si>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</si>
  <si>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</si>
  <si>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</si>
  <si>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</si>
  <si>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</si>
  <si>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</si>
  <si>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</si>
  <si>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</si>
  <si>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</si>
  <si>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</si>
  <si>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</si>
  <si>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</si>
  <si>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</si>
  <si>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</si>
  <si>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</si>
  <si>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</si>
  <si>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</si>
  <si>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</si>
  <si>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</si>
  <si>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</si>
  <si>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</si>
  <si>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</si>
  <si>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</si>
  <si>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</si>
  <si>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</si>
  <si>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</si>
  <si>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</si>
  <si>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</si>
  <si>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</si>
  <si>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</si>
  <si>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</si>
  <si>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</si>
  <si>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</si>
  <si>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</si>
  <si>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</si>
  <si>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</si>
  <si>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</si>
  <si>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</si>
  <si>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</si>
  <si>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</si>
  <si>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</si>
  <si>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</si>
  <si>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</si>
  <si>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</si>
  <si>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</si>
  <si>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</si>
  <si>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</si>
  <si>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</si>
  <si>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</si>
  <si>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</si>
  <si>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</si>
  <si>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</si>
  <si>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</si>
  <si>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</si>
  <si>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</si>
  <si>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</si>
  <si>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</si>
  <si>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</si>
  <si>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</si>
  <si>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</si>
  <si>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</si>
  <si>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</si>
  <si>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</si>
  <si>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</si>
  <si>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</si>
  <si>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</si>
  <si>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</si>
  <si>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</si>
  <si>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</si>
  <si>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</si>
  <si>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</si>
  <si>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</si>
  <si>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</si>
  <si>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</si>
  <si>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</si>
  <si>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</si>
  <si>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</si>
  <si>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</si>
  <si>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</si>
  <si>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</si>
  <si>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</si>
  <si>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</si>
  <si>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</si>
  <si>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</si>
  <si>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</si>
  <si>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</si>
  <si>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</si>
  <si>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</si>
  <si>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</si>
  <si>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</si>
  <si>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</si>
  <si>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</si>
  <si>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</si>
  <si>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</si>
  <si>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</si>
  <si>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</si>
  <si>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</si>
  <si>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</si>
  <si>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</si>
  <si>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</si>
  <si>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</si>
  <si>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</si>
  <si>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</si>
  <si>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</si>
  <si>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</si>
  <si>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</si>
  <si>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</si>
  <si>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</si>
  <si>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</si>
  <si>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</si>
  <si>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</si>
  <si>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</si>
  <si>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</si>
  <si>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</si>
  <si>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</si>
  <si>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</si>
  <si>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</si>
  <si>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</si>
  <si>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</si>
  <si>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</si>
  <si>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</si>
  <si>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</si>
  <si>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</si>
  <si>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</si>
  <si>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</si>
  <si>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</si>
  <si>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</si>
  <si>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</si>
  <si>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</si>
  <si>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</si>
  <si>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</si>
  <si>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</si>
  <si>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</si>
  <si>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</si>
  <si>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</si>
  <si>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</si>
  <si>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</si>
  <si>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</si>
  <si>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</si>
  <si>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</si>
  <si>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</si>
  <si>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</si>
  <si>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</si>
  <si>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</si>
  <si>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</si>
  <si>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</si>
  <si>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</si>
  <si>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</si>
  <si>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</si>
  <si>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</si>
  <si>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</si>
  <si>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</si>
  <si>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</si>
  <si>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</si>
  <si>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</si>
  <si>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</si>
  <si>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</si>
  <si>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</si>
  <si>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</si>
  <si>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</si>
  <si>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</si>
  <si>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</si>
  <si>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</si>
  <si>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</si>
  <si>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</si>
  <si>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</si>
  <si>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</si>
  <si>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</si>
  <si>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</si>
  <si>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</si>
  <si>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</si>
  <si>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</si>
  <si>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</si>
  <si>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</si>
  <si>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</si>
  <si>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</si>
  <si>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</si>
  <si>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</si>
  <si>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</si>
  <si>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</si>
  <si>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</si>
  <si>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</si>
  <si>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</si>
  <si>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</si>
  <si>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</si>
  <si>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</si>
  <si>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</si>
  <si>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</si>
  <si>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</si>
  <si>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</si>
  <si>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</si>
  <si>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</si>
  <si>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</si>
  <si>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</si>
  <si>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</si>
  <si>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</si>
  <si>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</si>
  <si>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</si>
  <si>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</si>
  <si>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</si>
  <si>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</si>
  <si>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</si>
  <si>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</si>
  <si>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</si>
  <si>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</si>
  <si>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</si>
  <si>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</si>
  <si>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</si>
  <si>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</si>
  <si>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</si>
  <si>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</si>
  <si>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</si>
  <si>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</si>
  <si>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</si>
  <si>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</si>
  <si>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</si>
  <si>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</si>
  <si>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</si>
  <si>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</si>
  <si>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</si>
  <si>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</si>
  <si>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</si>
  <si>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</si>
  <si>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</si>
  <si>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</si>
  <si>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</si>
  <si>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</si>
  <si>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</si>
  <si>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</si>
  <si>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</si>
  <si>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</si>
  <si>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</si>
  <si>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</si>
  <si>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</si>
  <si>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</si>
  <si>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</si>
  <si>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</si>
  <si>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</si>
  <si>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</si>
  <si>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</si>
  <si>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</si>
  <si>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</si>
  <si>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</si>
  <si>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</si>
  <si>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</si>
  <si>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</si>
  <si>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</si>
  <si>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</si>
  <si>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</si>
  <si>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</si>
  <si>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</si>
  <si>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</si>
  <si>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</si>
  <si>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</si>
  <si>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</si>
  <si>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</si>
  <si>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</si>
  <si>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</si>
  <si>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</si>
  <si>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</si>
  <si>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</si>
  <si>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</si>
  <si>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</si>
  <si>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</si>
  <si>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</si>
  <si>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</si>
  <si>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</si>
  <si>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</si>
  <si>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</si>
  <si>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</si>
  <si>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</si>
  <si>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</si>
  <si>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</si>
  <si>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</si>
  <si>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</si>
  <si>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</si>
  <si>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</si>
  <si>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</si>
  <si>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</si>
  <si>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</si>
  <si>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</si>
  <si>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</si>
  <si>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</si>
  <si>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</si>
  <si>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</si>
  <si>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</si>
  <si>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</si>
  <si>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</si>
  <si>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</si>
  <si>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</si>
  <si>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</si>
  <si>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</si>
  <si>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</si>
  <si>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</si>
  <si>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</si>
  <si>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</si>
  <si>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</si>
  <si>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</si>
  <si>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</si>
  <si>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</si>
  <si>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</si>
  <si>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</si>
  <si>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</si>
  <si>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</si>
  <si>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</si>
  <si>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</si>
  <si>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</si>
  <si>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</si>
  <si>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</si>
  <si>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</si>
  <si>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</si>
  <si>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</si>
  <si>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</si>
  <si>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</si>
  <si>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</si>
  <si>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</si>
  <si>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</si>
  <si>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</si>
  <si>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</si>
  <si>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</si>
  <si>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</si>
  <si>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</si>
  <si>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</si>
  <si>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</si>
  <si>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</si>
  <si>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</si>
  <si>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</si>
  <si>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</si>
  <si>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</si>
  <si>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</si>
  <si>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</si>
  <si>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</si>
  <si>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</si>
  <si>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</si>
  <si>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</si>
  <si>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</si>
  <si>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</si>
  <si>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</si>
  <si>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</si>
  <si>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</si>
  <si>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</si>
  <si>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</si>
  <si>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</si>
  <si>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</si>
  <si>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</si>
  <si>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</si>
  <si>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</si>
  <si>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</si>
  <si>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</si>
  <si>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</si>
  <si>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</si>
  <si>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</si>
  <si>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</si>
  <si>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</si>
  <si>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</si>
  <si>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</si>
  <si>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</si>
  <si>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</si>
  <si>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</si>
  <si>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</si>
  <si>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</si>
  <si>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</si>
  <si>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</si>
  <si>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</si>
  <si>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</si>
  <si>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</si>
  <si>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</si>
  <si>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</si>
  <si>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</si>
  <si>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</si>
  <si>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</si>
  <si>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</si>
  <si>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</si>
  <si>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</si>
  <si>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</si>
  <si>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</si>
  <si>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</si>
  <si>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</si>
  <si>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</si>
  <si>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</si>
  <si>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</si>
  <si>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</si>
  <si>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</si>
  <si>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</si>
  <si>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</si>
  <si>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</si>
  <si>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</si>
  <si>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</si>
  <si>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</si>
  <si>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</si>
  <si>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</si>
  <si>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</si>
  <si>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</si>
  <si>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</si>
  <si>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</si>
  <si>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</si>
  <si>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</si>
  <si>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</si>
  <si>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</si>
  <si>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</si>
  <si>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</si>
  <si>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</si>
  <si>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</si>
  <si>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</si>
  <si>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</si>
  <si>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</si>
  <si>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</si>
  <si>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</si>
  <si>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</si>
  <si>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</si>
  <si>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</si>
  <si>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</si>
  <si>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</si>
  <si>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</si>
  <si>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</si>
  <si>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</si>
  <si>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</si>
  <si>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</si>
  <si>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</si>
  <si>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</si>
  <si>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</si>
  <si>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</si>
  <si>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</si>
  <si>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</si>
  <si>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</si>
  <si>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</si>
  <si>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</si>
  <si>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</si>
  <si>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</si>
  <si>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</si>
  <si>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</si>
  <si>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</si>
  <si>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</si>
  <si>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</si>
  <si>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</si>
  <si>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</si>
  <si>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</si>
  <si>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</si>
  <si>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</si>
  <si>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</si>
  <si>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</si>
  <si>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</si>
  <si>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</si>
  <si>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</si>
  <si>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</si>
  <si>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</si>
  <si>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</si>
  <si>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</si>
  <si>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</si>
  <si>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</si>
  <si>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</si>
  <si>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</si>
  <si>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</si>
  <si>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</si>
  <si>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</si>
  <si>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</si>
  <si>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</si>
  <si>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</si>
  <si>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</si>
  <si>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</si>
  <si>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</si>
  <si>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</si>
  <si>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</si>
  <si>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</si>
  <si>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</si>
  <si>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</si>
  <si>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</si>
  <si>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</si>
  <si>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</si>
  <si>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</si>
  <si>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</si>
  <si>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</si>
  <si>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</si>
  <si>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</si>
  <si>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</si>
  <si>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</si>
  <si>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</si>
  <si>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</si>
  <si>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</si>
  <si>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</si>
  <si>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</si>
  <si>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</si>
  <si>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</si>
  <si>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</si>
  <si>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</si>
  <si>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</si>
  <si>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</si>
  <si>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</si>
  <si>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</si>
  <si>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</si>
  <si>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</si>
  <si>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</si>
  <si>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</si>
  <si>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</si>
  <si>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</si>
  <si>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</si>
  <si>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</si>
  <si>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</si>
  <si>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</si>
  <si>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</si>
  <si>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</si>
  <si>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</si>
  <si>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</si>
  <si>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</si>
  <si>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</si>
  <si>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</si>
  <si>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</si>
  <si>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</si>
  <si>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</si>
  <si>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</si>
  <si>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</si>
  <si>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</si>
  <si>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</si>
  <si>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</si>
  <si>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</si>
  <si>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</si>
  <si>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</si>
  <si>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</si>
  <si>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</si>
  <si>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</si>
  <si>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</si>
  <si>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</si>
  <si>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</si>
  <si>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</si>
  <si>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</si>
  <si>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</si>
  <si>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</si>
  <si>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</si>
  <si>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</si>
  <si>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</si>
  <si>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</si>
  <si>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</si>
  <si>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</si>
  <si>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</si>
  <si>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</si>
  <si>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</si>
  <si>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</si>
  <si>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</si>
  <si>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</si>
  <si>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</si>
  <si>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</si>
  <si>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</si>
  <si>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</si>
  <si>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</si>
  <si>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</si>
  <si>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</si>
  <si>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</si>
  <si>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</si>
  <si>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</si>
  <si>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</si>
  <si>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</si>
  <si>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</si>
  <si>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</si>
  <si>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</si>
  <si>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</si>
  <si>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</si>
  <si>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</si>
  <si>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</si>
  <si>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</si>
  <si>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</si>
  <si>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</si>
  <si>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</si>
  <si>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</si>
  <si>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</si>
  <si>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</si>
  <si>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</si>
  <si>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</si>
  <si>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</si>
  <si>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</si>
  <si>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</si>
  <si>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</si>
  <si>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</si>
  <si>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</si>
  <si>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</si>
  <si>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</si>
  <si>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</si>
  <si>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</si>
  <si>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</si>
  <si>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</si>
  <si>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</si>
  <si>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</si>
  <si>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</si>
  <si>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</si>
  <si>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</si>
  <si>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</si>
  <si>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</si>
  <si>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</si>
  <si>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</si>
  <si>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</si>
  <si>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</si>
  <si>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</si>
  <si>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</si>
  <si>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</si>
  <si>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</si>
  <si>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</si>
  <si>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</si>
  <si>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</si>
  <si>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</si>
  <si>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</si>
  <si>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</si>
  <si>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</si>
  <si>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</si>
  <si>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</si>
  <si>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</si>
  <si>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</si>
  <si>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</si>
  <si>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</si>
  <si>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</si>
  <si>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</si>
  <si>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</si>
  <si>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</si>
  <si>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</si>
  <si>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</si>
  <si>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</si>
  <si>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</si>
  <si>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</si>
  <si>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</si>
  <si>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</si>
  <si>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</si>
  <si>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</si>
  <si>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</si>
  <si>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</si>
  <si>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</si>
  <si>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</si>
  <si>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</si>
  <si>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</si>
  <si>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</si>
  <si>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</si>
  <si>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</si>
  <si>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</si>
  <si>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</si>
  <si>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</si>
  <si>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</si>
  <si>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</si>
  <si>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</si>
  <si>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</si>
  <si>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</si>
  <si>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</si>
  <si>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</si>
  <si>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</si>
  <si>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</si>
  <si>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</si>
  <si>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</si>
  <si>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</si>
  <si>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</si>
  <si>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</si>
  <si>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</si>
  <si>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</si>
  <si>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</si>
  <si>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</si>
  <si>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</si>
  <si>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</si>
  <si>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</si>
  <si>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</si>
  <si>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</si>
  <si>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</si>
  <si>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</si>
  <si>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</si>
  <si>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</si>
  <si>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</si>
  <si>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</si>
  <si>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</si>
  <si>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</si>
  <si>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</si>
  <si>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</si>
  <si>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</si>
  <si>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</si>
  <si>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</si>
  <si>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</si>
  <si>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</si>
  <si>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</si>
  <si>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</si>
  <si>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</si>
  <si>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</si>
  <si>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</si>
  <si>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</si>
  <si>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</si>
  <si>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</si>
  <si>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</si>
  <si>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</si>
  <si>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</si>
  <si>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</si>
  <si>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</si>
  <si>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</si>
  <si>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</si>
  <si>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</si>
  <si>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</si>
  <si>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</si>
  <si>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</si>
  <si>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</si>
  <si>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</si>
  <si>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</si>
  <si>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</si>
  <si>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</si>
  <si>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</si>
  <si>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</si>
  <si>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</si>
  <si>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</si>
  <si>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</si>
  <si>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</si>
  <si>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</si>
  <si>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</si>
  <si>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</si>
  <si>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</si>
  <si>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</si>
  <si>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</si>
  <si>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</si>
  <si>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</si>
  <si>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</si>
  <si>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</si>
  <si>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</si>
  <si>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</si>
  <si>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</si>
  <si>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</si>
  <si>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</si>
  <si>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</si>
  <si>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</si>
  <si>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</si>
  <si>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</si>
  <si>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</si>
  <si>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</si>
  <si>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</si>
  <si>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</si>
  <si>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</si>
  <si>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</si>
  <si>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</si>
  <si>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</si>
  <si>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</si>
  <si>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</si>
  <si>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</si>
  <si>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</si>
  <si>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</si>
  <si>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</si>
  <si>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</si>
  <si>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</si>
  <si>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</si>
  <si>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</si>
  <si>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</si>
  <si>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</si>
  <si>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</si>
  <si>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</si>
  <si>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</si>
  <si>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</si>
  <si>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</si>
  <si>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</si>
  <si>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</si>
  <si>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</si>
  <si>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</si>
  <si>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</si>
  <si>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</si>
  <si>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</si>
  <si>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</si>
  <si>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</si>
  <si>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</si>
  <si>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</si>
  <si>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</si>
  <si>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</si>
  <si>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</si>
  <si>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</si>
  <si>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</si>
  <si>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</si>
  <si>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</si>
  <si>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</si>
  <si>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</si>
  <si>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</si>
  <si>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</si>
  <si>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</si>
  <si>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</si>
  <si>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</si>
  <si>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</si>
  <si>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</si>
  <si>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</si>
  <si>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</si>
  <si>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</si>
  <si>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</si>
  <si>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</si>
  <si>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</si>
  <si>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</si>
  <si>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</si>
  <si>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</si>
  <si>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</si>
  <si>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</si>
  <si>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</si>
  <si>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</si>
  <si>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</si>
  <si>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</si>
  <si>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</si>
  <si>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</si>
  <si>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</si>
  <si>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</si>
  <si>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</si>
  <si>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</si>
  <si>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</si>
  <si>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</si>
  <si>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</si>
  <si>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</si>
  <si>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</si>
  <si>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</si>
  <si>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</si>
  <si>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</si>
  <si>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</si>
  <si>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</si>
  <si>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</si>
  <si>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</si>
  <si>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</si>
  <si>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</si>
  <si>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</si>
  <si>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</si>
  <si>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</si>
  <si>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</si>
  <si>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</si>
  <si>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</si>
  <si>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</si>
  <si>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</si>
  <si>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</si>
  <si>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</si>
  <si>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</si>
  <si>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</si>
  <si>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</si>
  <si>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</si>
  <si>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</si>
  <si>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</si>
  <si>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</si>
  <si>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</si>
  <si>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</si>
  <si>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</si>
  <si>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</si>
  <si>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</si>
  <si>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</si>
  <si>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</si>
  <si>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</si>
  <si>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</si>
  <si>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</si>
  <si>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</si>
  <si>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</si>
  <si>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</si>
  <si>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</si>
  <si>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</si>
  <si>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</si>
  <si>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</si>
  <si>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</si>
  <si>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</si>
  <si>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</si>
  <si>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</si>
  <si>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</si>
  <si>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</si>
  <si>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</si>
  <si>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</si>
  <si>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</si>
  <si>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</si>
  <si>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</si>
  <si>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</si>
  <si>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</si>
  <si>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</si>
  <si>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</si>
  <si>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</si>
  <si>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</si>
  <si>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</si>
  <si>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</si>
  <si>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</si>
  <si>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</si>
  <si>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</si>
  <si>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</si>
  <si>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</si>
  <si>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</si>
  <si>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</si>
  <si>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</si>
  <si>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</si>
  <si>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</si>
  <si>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</si>
  <si>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</si>
  <si>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</si>
  <si>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</si>
  <si>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</si>
  <si>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</si>
  <si>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</si>
  <si>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</si>
  <si>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</si>
  <si>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</si>
  <si>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</si>
  <si>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</si>
  <si>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</si>
  <si>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</si>
  <si>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</si>
  <si>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</si>
  <si>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</si>
  <si>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</si>
  <si>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</si>
  <si>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</si>
  <si>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</si>
  <si>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</si>
  <si>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</si>
  <si>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</si>
  <si>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</si>
  <si>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</si>
  <si>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</si>
  <si>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</si>
  <si>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</si>
  <si>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</si>
  <si>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</si>
  <si>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</si>
  <si>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</si>
  <si>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</si>
  <si>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</si>
  <si>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</si>
  <si>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</si>
  <si>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</si>
  <si>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</si>
  <si>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</si>
  <si>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</si>
  <si>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</si>
  <si>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</si>
  <si>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</si>
  <si>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</si>
  <si>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</si>
  <si>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</si>
  <si>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</si>
  <si>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</si>
  <si>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</si>
  <si>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</si>
  <si>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</si>
  <si>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</si>
  <si>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</si>
  <si>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</si>
  <si>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</si>
  <si>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</si>
  <si>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</si>
  <si>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</si>
  <si>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</si>
  <si>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</si>
  <si>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</si>
  <si>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</si>
  <si>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</si>
  <si>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</si>
  <si>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</si>
  <si>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</si>
  <si>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</si>
  <si>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</si>
  <si>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</si>
  <si>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</si>
  <si>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</si>
  <si>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</si>
  <si>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</si>
  <si>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</si>
  <si>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</si>
  <si>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</si>
  <si>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</si>
  <si>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</si>
  <si>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</si>
  <si>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</si>
  <si>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</si>
  <si>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</si>
  <si>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</si>
  <si>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</si>
  <si>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</si>
  <si>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</si>
  <si>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</si>
  <si>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</si>
  <si>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</si>
  <si>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</si>
  <si>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</si>
  <si>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</si>
  <si>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</si>
  <si>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</si>
  <si>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</si>
  <si>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</si>
  <si>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</si>
  <si>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</si>
  <si>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</si>
  <si>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</si>
  <si>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</si>
  <si>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</si>
  <si>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</si>
  <si>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</si>
  <si>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</si>
  <si>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</si>
  <si>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</si>
  <si>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</si>
  <si>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</si>
  <si>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</si>
  <si>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</si>
  <si>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</si>
  <si>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</si>
  <si>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</si>
  <si>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</si>
  <si>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</si>
  <si>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</si>
  <si>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</si>
  <si>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</si>
  <si>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</si>
  <si>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</si>
  <si>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</si>
  <si>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</si>
  <si>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</si>
  <si>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</si>
  <si>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</si>
  <si>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</si>
  <si>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</si>
  <si>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</si>
  <si>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</si>
  <si>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</si>
  <si>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</si>
  <si>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</si>
  <si>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</si>
  <si>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</si>
  <si>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</si>
  <si>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</si>
  <si>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</si>
  <si>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</si>
  <si>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</si>
  <si>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</si>
  <si>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</si>
  <si>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</si>
  <si>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</si>
  <si>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</si>
  <si>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</si>
  <si>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</si>
  <si>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</si>
  <si>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</si>
  <si>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</si>
  <si>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</si>
  <si>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</si>
  <si>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</si>
  <si>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</si>
  <si>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</si>
  <si>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</si>
  <si>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</si>
  <si>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</si>
  <si>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</si>
  <si>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</si>
  <si>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</si>
  <si>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</si>
  <si>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</si>
  <si>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</si>
  <si>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</si>
  <si>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</si>
  <si>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</si>
  <si>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</si>
  <si>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</si>
  <si>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</si>
  <si>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</si>
  <si>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</si>
  <si>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</si>
  <si>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</si>
  <si>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</si>
  <si>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</si>
  <si>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</si>
  <si>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</si>
  <si>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</si>
  <si>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</si>
  <si>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</si>
  <si>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</si>
  <si>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</si>
  <si>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</si>
  <si>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</si>
  <si>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</si>
  <si>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</si>
  <si>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</si>
  <si>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</si>
  <si>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</si>
  <si>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</si>
  <si>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</si>
  <si>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</si>
  <si>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</si>
  <si>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</si>
  <si>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</si>
  <si>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</si>
  <si>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</si>
  <si>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</si>
  <si>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</si>
  <si>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</si>
  <si>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</si>
  <si>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</si>
  <si>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</si>
  <si>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</si>
  <si>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</si>
  <si>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</si>
  <si>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</si>
  <si>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</si>
  <si>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</si>
  <si>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</si>
  <si>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</si>
  <si>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</si>
  <si>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</si>
  <si>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</si>
  <si>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</si>
  <si>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</si>
  <si>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</si>
  <si>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</si>
  <si>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</si>
  <si>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</si>
  <si>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</si>
  <si>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</si>
  <si>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</si>
  <si>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</si>
  <si>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</si>
  <si>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</si>
  <si>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</si>
  <si>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</si>
  <si>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</si>
  <si>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</si>
  <si>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</si>
  <si>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</si>
  <si>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</si>
  <si>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</si>
  <si>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</si>
  <si>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</si>
  <si>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</si>
  <si>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</si>
  <si>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</si>
  <si>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</si>
  <si>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</si>
  <si>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</si>
  <si>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</si>
  <si>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</si>
  <si>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</si>
  <si>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</si>
  <si>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</si>
  <si>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</si>
  <si>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</si>
  <si>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</si>
  <si>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</si>
  <si>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</si>
  <si>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</si>
  <si>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</si>
  <si>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</si>
  <si>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</si>
  <si>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</si>
  <si>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</si>
  <si>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</si>
  <si>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</si>
  <si>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</si>
  <si>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</si>
  <si>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</si>
  <si>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</si>
  <si>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</si>
  <si>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</si>
  <si>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</si>
  <si>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</si>
  <si>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</si>
  <si>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</si>
  <si>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</si>
  <si>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</si>
  <si>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</si>
  <si>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</si>
  <si>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</si>
  <si>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</si>
  <si>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</si>
  <si>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</si>
  <si>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</si>
  <si>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</si>
  <si>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</si>
  <si>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</si>
  <si>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</si>
  <si>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</si>
  <si>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</si>
  <si>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</si>
  <si>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</si>
  <si>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</si>
  <si>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</si>
  <si>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</si>
  <si>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</si>
  <si>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</si>
  <si>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</si>
  <si>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</si>
  <si>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</si>
  <si>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</si>
  <si>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</si>
  <si>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</si>
  <si>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</si>
  <si>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</si>
  <si>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</si>
  <si>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</si>
  <si>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</si>
  <si>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</si>
  <si>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</si>
  <si>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</si>
  <si>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</si>
  <si>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</si>
  <si>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</si>
  <si>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</si>
  <si>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</si>
  <si>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</si>
  <si>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</si>
  <si>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</si>
  <si>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</si>
  <si>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</si>
  <si>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</si>
  <si>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</si>
  <si>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</si>
  <si>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</si>
  <si>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</si>
  <si>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</si>
  <si>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</si>
  <si>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</si>
  <si>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</si>
  <si>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</si>
  <si>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</si>
  <si>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</si>
  <si>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</si>
  <si>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</si>
  <si>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</si>
  <si>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</si>
  <si>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</si>
  <si>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</si>
  <si>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</si>
  <si>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</si>
  <si>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</si>
  <si>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</si>
  <si>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</si>
  <si>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</si>
  <si>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</si>
  <si>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</si>
  <si>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</si>
  <si>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</si>
  <si>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</si>
  <si>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</si>
  <si>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</si>
  <si>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</si>
  <si>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</si>
  <si>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</si>
  <si>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</si>
  <si>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</si>
  <si>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</si>
  <si>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</si>
  <si>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</si>
  <si>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</si>
  <si>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</si>
  <si>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</si>
  <si>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</si>
  <si>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</si>
  <si>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</si>
  <si>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</si>
  <si>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</si>
  <si>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</si>
  <si>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</si>
  <si>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</si>
  <si>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</si>
  <si>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</si>
  <si>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</si>
  <si>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</si>
  <si>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</si>
  <si>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</si>
  <si>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</si>
  <si>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</si>
  <si>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</si>
  <si>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</si>
  <si>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</si>
  <si>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</si>
  <si>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</si>
  <si>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</si>
  <si>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</si>
  <si>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</si>
  <si>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</si>
  <si>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</si>
  <si>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</si>
  <si>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</si>
  <si>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</si>
  <si>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</si>
  <si>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</si>
  <si>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</si>
  <si>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</si>
  <si>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</si>
  <si>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</si>
  <si>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</si>
  <si>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</si>
  <si>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</si>
  <si>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</si>
  <si>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</si>
  <si>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</si>
  <si>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</si>
  <si>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</si>
  <si>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</si>
  <si>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</si>
  <si>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</si>
  <si>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</si>
  <si>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</si>
  <si>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</si>
  <si>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</si>
  <si>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</si>
  <si>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</si>
  <si>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</si>
  <si>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</si>
  <si>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</si>
  <si>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</si>
  <si>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</si>
  <si>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</si>
  <si>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</si>
  <si>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</si>
  <si>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</si>
  <si>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</si>
  <si>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</si>
  <si>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</si>
  <si>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</si>
  <si>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</si>
  <si>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</si>
  <si>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</si>
  <si>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</si>
  <si>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</si>
  <si>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</si>
  <si>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</si>
  <si>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</si>
  <si>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</si>
  <si>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</si>
  <si>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</si>
  <si>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</si>
  <si>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</si>
  <si>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</si>
  <si>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</si>
  <si>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</si>
  <si>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</si>
  <si>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</si>
  <si>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</si>
  <si>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</si>
  <si>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</si>
  <si>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</si>
  <si>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</si>
  <si>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</si>
  <si>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</si>
  <si>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</si>
  <si>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</si>
  <si>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</si>
  <si>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</si>
  <si>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</si>
  <si>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</si>
  <si>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</si>
  <si>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</si>
  <si>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</si>
  <si>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</si>
  <si>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</si>
  <si>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</si>
  <si>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</si>
  <si>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</si>
  <si>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</si>
  <si>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</si>
  <si>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</si>
  <si>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</si>
  <si>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</si>
  <si>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</si>
  <si>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</si>
  <si>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</si>
  <si>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</si>
  <si>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</si>
  <si>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</si>
  <si>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</si>
  <si>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</si>
  <si>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</si>
  <si>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</si>
  <si>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</si>
  <si>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</si>
  <si>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</si>
  <si>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</si>
  <si>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</si>
  <si>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</si>
  <si>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</si>
  <si>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</si>
  <si>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</si>
  <si>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</si>
  <si>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</si>
  <si>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</si>
  <si>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</si>
  <si>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</si>
  <si>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</si>
  <si>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</si>
  <si>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</si>
  <si>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</si>
  <si>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</si>
  <si>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</si>
  <si>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</si>
  <si>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</si>
  <si>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</si>
  <si>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</si>
  <si>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</si>
  <si>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</si>
  <si>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</si>
  <si>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</si>
  <si>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</si>
  <si>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</si>
  <si>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</si>
  <si>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</si>
  <si>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</si>
  <si>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</si>
  <si>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</si>
  <si>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</si>
  <si>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</si>
  <si>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</si>
  <si>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</si>
  <si>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</si>
  <si>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</si>
  <si>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</si>
  <si>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</si>
  <si>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</si>
  <si>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</si>
  <si>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</si>
  <si>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</si>
  <si>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</si>
  <si>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</si>
  <si>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</si>
  <si>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</si>
  <si>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</si>
  <si>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</si>
  <si>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</si>
  <si>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</si>
  <si>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</si>
  <si>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</si>
  <si>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</si>
  <si>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</si>
  <si>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</si>
  <si>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</si>
  <si>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</si>
  <si>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</si>
  <si>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</si>
  <si>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</si>
  <si>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</si>
  <si>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</si>
  <si>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</si>
  <si>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</si>
  <si>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</si>
  <si>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</si>
  <si>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</si>
  <si>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</si>
  <si>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</si>
  <si>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</si>
  <si>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</si>
  <si>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</si>
  <si>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</si>
  <si>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</si>
  <si>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</si>
  <si>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</si>
  <si>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</si>
  <si>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</si>
  <si>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</si>
  <si>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</si>
  <si>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</si>
  <si>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</si>
  <si>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</si>
  <si>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</si>
  <si>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</si>
  <si>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</si>
  <si>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</si>
  <si>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</si>
  <si>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</si>
  <si>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</si>
  <si>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</si>
  <si>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</si>
  <si>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</si>
  <si>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</si>
  <si>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</si>
  <si>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</si>
  <si>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</si>
  <si>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</si>
  <si>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</si>
  <si>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</si>
  <si>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</si>
  <si>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</si>
  <si>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</si>
  <si>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</si>
  <si>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</si>
  <si>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</si>
  <si>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</si>
  <si>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</si>
  <si>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</si>
  <si>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</si>
  <si>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</si>
  <si>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</si>
  <si>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</si>
  <si>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</si>
  <si>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</si>
  <si>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</si>
  <si>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</si>
  <si>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</si>
  <si>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</si>
  <si>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</si>
  <si>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</si>
  <si>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</si>
  <si>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</si>
  <si>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</si>
  <si>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</si>
  <si>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</si>
  <si>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</si>
  <si>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</si>
  <si>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</si>
  <si>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</si>
  <si>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</si>
  <si>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</si>
  <si>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</si>
  <si>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</si>
  <si>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</si>
  <si>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</si>
  <si>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</si>
  <si>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</si>
  <si>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</si>
  <si>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</si>
  <si>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</si>
  <si>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</si>
  <si>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</si>
  <si>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</si>
  <si>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</si>
  <si>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</si>
  <si>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</si>
  <si>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</si>
  <si>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</si>
  <si>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</si>
  <si>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</si>
  <si>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</si>
  <si>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</si>
  <si>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</si>
  <si>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</si>
  <si>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</si>
  <si>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</si>
  <si>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</si>
  <si>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</si>
  <si>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</si>
  <si>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</si>
  <si>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</si>
  <si>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</si>
  <si>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</si>
  <si>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</si>
  <si>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</si>
  <si>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</si>
  <si>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</si>
  <si>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</si>
  <si>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</si>
  <si>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</si>
  <si>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</si>
  <si>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</si>
  <si>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</si>
  <si>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</si>
  <si>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</si>
  <si>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</si>
  <si>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</si>
  <si>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</si>
  <si>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</si>
  <si>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</si>
  <si>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</si>
  <si>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</si>
  <si>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</si>
  <si>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</si>
  <si>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</si>
  <si>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</si>
  <si>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</si>
  <si>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</si>
  <si>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</si>
  <si>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</si>
  <si>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</si>
  <si>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</si>
  <si>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</si>
  <si>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</si>
  <si>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</si>
  <si>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</si>
  <si>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</si>
  <si>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</si>
  <si>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</si>
  <si>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</si>
  <si>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</si>
  <si>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</si>
  <si>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</si>
  <si>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</si>
  <si>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</si>
  <si>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</si>
  <si>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</si>
  <si>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</si>
  <si>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</si>
  <si>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</si>
  <si>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</si>
  <si>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</si>
  <si>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</si>
  <si>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</si>
  <si>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</si>
  <si>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</si>
  <si>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</si>
  <si>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</si>
  <si>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</si>
  <si>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</si>
  <si>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</si>
  <si>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</si>
  <si>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</si>
  <si>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</si>
  <si>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</si>
  <si>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</si>
  <si>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</si>
  <si>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</si>
  <si>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</si>
  <si>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</si>
  <si>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</si>
  <si>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</si>
  <si>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</si>
  <si>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</si>
  <si>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</si>
  <si>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</si>
  <si>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</si>
  <si>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</si>
  <si>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</si>
  <si>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</si>
  <si>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</si>
  <si>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</si>
  <si>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</si>
  <si>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</si>
  <si>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</si>
  <si>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</si>
  <si>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</si>
  <si>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</si>
  <si>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</si>
  <si>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</si>
  <si>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</si>
  <si>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</si>
  <si>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</si>
  <si>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</si>
  <si>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</si>
  <si>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</si>
  <si>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</si>
  <si>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</si>
  <si>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</si>
  <si>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</si>
  <si>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</si>
  <si>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</si>
  <si>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</si>
  <si>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</si>
  <si>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</si>
  <si>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</si>
  <si>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</si>
  <si>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</si>
  <si>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</si>
  <si>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</si>
  <si>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</si>
  <si>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</si>
  <si>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</si>
  <si>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</si>
  <si>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</si>
  <si>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</si>
  <si>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</si>
  <si>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</si>
  <si>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</si>
  <si>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</si>
  <si>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</si>
  <si>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</si>
  <si>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</si>
  <si>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</si>
  <si>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</si>
  <si>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</si>
  <si>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</si>
  <si>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</si>
  <si>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</si>
  <si>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</si>
  <si>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</si>
  <si>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</si>
  <si>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</si>
  <si>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</si>
  <si>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</si>
  <si>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</si>
  <si>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</si>
  <si>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</si>
  <si>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</si>
  <si>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</si>
  <si>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</si>
  <si>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</si>
  <si>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</si>
  <si>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</si>
  <si>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</si>
  <si>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</si>
  <si>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</si>
  <si>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</si>
  <si>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</si>
  <si>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</si>
  <si>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</si>
  <si>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</si>
  <si>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</si>
  <si>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</si>
  <si>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</si>
  <si>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</si>
  <si>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</si>
  <si>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</si>
  <si>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</si>
  <si>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</si>
  <si>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</si>
  <si>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</si>
  <si>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</si>
  <si>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</si>
  <si>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</si>
  <si>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</si>
  <si>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</si>
  <si>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</si>
  <si>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</si>
  <si>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</si>
  <si>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</si>
  <si>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</si>
  <si>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</si>
  <si>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</si>
  <si>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</si>
  <si>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</si>
  <si>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</si>
  <si>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</si>
  <si>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</si>
  <si>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</si>
  <si>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</si>
  <si>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</si>
  <si>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</si>
  <si>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</si>
  <si>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</si>
  <si>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</si>
  <si>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</si>
  <si>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</si>
  <si>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</si>
  <si>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</si>
  <si>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</si>
  <si>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</si>
  <si>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</si>
  <si>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</si>
  <si>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</si>
  <si>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</si>
  <si>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</si>
  <si>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</si>
  <si>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</si>
  <si>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</si>
  <si>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</si>
  <si>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</si>
  <si>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</si>
  <si>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</si>
  <si>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</si>
  <si>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</si>
  <si>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</si>
  <si>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</si>
  <si>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</si>
  <si>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</si>
  <si>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</si>
  <si>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</si>
  <si>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</si>
  <si>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</si>
  <si>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</si>
  <si>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</si>
  <si>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</si>
  <si>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</si>
  <si>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</si>
  <si>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</si>
  <si>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</si>
  <si>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</si>
  <si>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</si>
  <si>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</si>
  <si>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</si>
  <si>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</si>
  <si>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</si>
  <si>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</si>
  <si>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</si>
  <si>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</si>
  <si>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</si>
  <si>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</si>
  <si>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</si>
  <si>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</si>
  <si>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</si>
  <si>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</si>
  <si>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</si>
  <si>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</si>
  <si>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</si>
  <si>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</si>
  <si>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</si>
  <si>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</si>
  <si>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</si>
  <si>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</si>
  <si>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</si>
  <si>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</si>
  <si>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</si>
  <si>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</si>
  <si>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</si>
  <si>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</si>
  <si>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</si>
  <si>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</si>
  <si>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</si>
  <si>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</si>
  <si>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</si>
  <si>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</si>
  <si>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</si>
  <si>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</si>
  <si>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</si>
  <si>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</si>
  <si>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</si>
  <si>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</si>
  <si>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</si>
  <si>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</si>
  <si>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</si>
  <si>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</si>
  <si>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</si>
  <si>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</si>
  <si>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</si>
  <si>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</si>
  <si>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</si>
  <si>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</si>
  <si>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</si>
  <si>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</si>
  <si>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</si>
  <si>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</si>
  <si>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</si>
  <si>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</si>
  <si>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</si>
  <si>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</si>
  <si>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</si>
  <si>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</si>
  <si>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</si>
  <si>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</si>
  <si>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</si>
  <si>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</si>
  <si>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</si>
  <si>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</si>
  <si>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</si>
  <si>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</si>
  <si>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</si>
  <si>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</si>
  <si>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</si>
  <si>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</si>
  <si>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</si>
  <si>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</si>
  <si>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</si>
  <si>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</si>
  <si>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</si>
  <si>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</si>
  <si>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</si>
  <si>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</si>
  <si>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</si>
  <si>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</si>
  <si>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</si>
  <si>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</si>
  <si>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</si>
  <si>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</si>
  <si>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</si>
  <si>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</si>
  <si>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</si>
  <si>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</si>
  <si>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</si>
  <si>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</si>
  <si>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</si>
  <si>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</si>
  <si>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</si>
  <si>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</si>
  <si>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</si>
  <si>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</si>
  <si>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</si>
  <si>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</si>
  <si>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</si>
  <si>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</si>
  <si>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</si>
  <si>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</si>
  <si>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</si>
  <si>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</si>
  <si>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</si>
  <si>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</si>
  <si>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</si>
  <si>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</si>
  <si>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</si>
  <si>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</si>
  <si>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</si>
  <si>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</si>
  <si>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</si>
  <si>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</si>
  <si>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</si>
  <si>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</si>
  <si>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</si>
  <si>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</si>
  <si>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</si>
  <si>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</si>
  <si>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</si>
  <si>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</si>
  <si>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</si>
  <si>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</si>
  <si>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</si>
  <si>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</si>
  <si>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</si>
  <si>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</si>
  <si>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</si>
  <si>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</si>
  <si>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</si>
  <si>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</si>
  <si>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</si>
  <si>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</si>
  <si>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</si>
  <si>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</si>
  <si>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</si>
  <si>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</si>
  <si>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</si>
  <si>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</si>
  <si>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</si>
  <si>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</si>
  <si>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</si>
  <si>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</si>
  <si>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</si>
  <si>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</si>
  <si>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</si>
  <si>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</si>
  <si>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</si>
  <si>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</si>
  <si>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</si>
  <si>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</si>
  <si>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</si>
  <si>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</si>
  <si>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</si>
  <si>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</si>
  <si>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</si>
  <si>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</si>
  <si>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</si>
  <si>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</si>
  <si>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</si>
  <si>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</si>
  <si>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</si>
  <si>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</si>
  <si>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</si>
  <si>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</si>
  <si>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</si>
  <si>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</si>
  <si>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</si>
  <si>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</si>
  <si>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</si>
  <si>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</si>
  <si>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</si>
  <si>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</si>
  <si>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</si>
  <si>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</si>
  <si>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</si>
  <si>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</si>
  <si>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</si>
  <si>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</si>
  <si>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</si>
  <si>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</si>
  <si>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</si>
  <si>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</si>
  <si>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</si>
  <si>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</si>
  <si>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</si>
  <si>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</si>
  <si>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</si>
  <si>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</si>
  <si>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</si>
  <si>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</si>
  <si>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</si>
  <si>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</si>
  <si>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</si>
  <si>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</si>
  <si>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</si>
  <si>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</si>
  <si>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</si>
  <si>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</si>
  <si>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</si>
  <si>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</si>
  <si>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</si>
  <si>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</si>
  <si>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</si>
  <si>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</si>
  <si>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</si>
  <si>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</si>
  <si>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</si>
  <si>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</si>
  <si>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</si>
  <si>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</si>
  <si>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</si>
  <si>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</si>
  <si>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</si>
  <si>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</si>
  <si>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</si>
  <si>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</si>
  <si>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</si>
  <si>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</si>
  <si>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</si>
  <si>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</si>
  <si>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</si>
  <si>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</si>
  <si>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</si>
  <si>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</si>
  <si>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</si>
  <si>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</si>
  <si>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</si>
  <si>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</si>
  <si>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</si>
  <si>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</si>
  <si>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</si>
  <si>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</si>
  <si>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</si>
  <si>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</si>
  <si>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</si>
  <si>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</si>
  <si>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</si>
  <si>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</si>
  <si>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</si>
  <si>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</si>
  <si>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</si>
  <si>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</si>
  <si>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</si>
  <si>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</si>
  <si>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</si>
  <si>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</si>
  <si>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</si>
  <si>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</si>
  <si>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</si>
  <si>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</si>
  <si>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</si>
  <si>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</si>
  <si>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</si>
  <si>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</si>
  <si>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</si>
  <si>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</si>
  <si>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</si>
  <si>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</si>
  <si>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</si>
  <si>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</si>
  <si>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</si>
  <si>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</si>
  <si>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</si>
  <si>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</si>
  <si>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</si>
  <si>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</si>
  <si>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</si>
  <si>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</si>
  <si>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</si>
  <si>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</si>
  <si>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</si>
  <si>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</si>
  <si>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</si>
  <si>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</si>
  <si>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</si>
  <si>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</si>
  <si>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</si>
  <si>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</si>
  <si>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</si>
  <si>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</si>
  <si>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</si>
  <si>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</si>
  <si>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</si>
  <si>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</si>
  <si>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</si>
  <si>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</si>
  <si>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</si>
  <si>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</si>
  <si>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</si>
  <si>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</si>
  <si>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</si>
  <si>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</si>
  <si>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</si>
  <si>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</si>
  <si>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</si>
  <si>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</si>
  <si>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</si>
  <si>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</si>
  <si>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</si>
  <si>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</si>
  <si>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</si>
  <si>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</si>
  <si>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</si>
  <si>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</si>
  <si>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</si>
  <si>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</si>
  <si>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</si>
  <si>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</si>
  <si>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</si>
  <si>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</si>
  <si>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</si>
  <si>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</si>
  <si>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</si>
  <si>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</si>
  <si>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</si>
  <si>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</si>
  <si>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</si>
  <si>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</si>
  <si>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</si>
  <si>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</si>
  <si>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</si>
  <si>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</si>
  <si>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</si>
  <si>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</si>
  <si>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</si>
  <si>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</si>
  <si>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</si>
  <si>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</si>
  <si>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</si>
  <si>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</si>
  <si>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</si>
  <si>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</si>
  <si>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</si>
  <si>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</si>
  <si>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</si>
  <si>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</si>
  <si>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</si>
  <si>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</si>
  <si>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</si>
  <si>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</si>
  <si>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</si>
  <si>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</si>
  <si>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</si>
  <si>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</si>
  <si>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</si>
  <si>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</si>
  <si>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</si>
  <si>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</si>
  <si>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</si>
  <si>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</si>
  <si>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</si>
  <si>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</si>
  <si>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</si>
  <si>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</si>
  <si>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</si>
  <si>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</si>
  <si>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</si>
  <si>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</si>
  <si>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</si>
  <si>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</si>
  <si>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</si>
  <si>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</si>
  <si>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</si>
  <si>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</si>
  <si>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</si>
  <si>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</si>
  <si>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</si>
  <si>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</si>
  <si>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</si>
  <si>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</si>
  <si>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</si>
  <si>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</si>
  <si>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</si>
  <si>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</si>
  <si>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</si>
  <si>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</si>
  <si>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</si>
  <si>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</si>
  <si>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</si>
  <si>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</si>
  <si>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</si>
  <si>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</si>
  <si>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</si>
  <si>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</si>
  <si>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</si>
  <si>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</si>
  <si>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</si>
  <si>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</si>
  <si>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</si>
  <si>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</si>
  <si>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</si>
  <si>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</si>
  <si>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</si>
  <si>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</si>
  <si>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</si>
  <si>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</si>
  <si>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</si>
  <si>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</si>
  <si>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</si>
  <si>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</si>
  <si>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</si>
  <si>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</si>
  <si>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</si>
  <si>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</si>
  <si>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</si>
  <si>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</si>
  <si>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</si>
  <si>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</si>
  <si>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</si>
  <si>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</si>
  <si>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</si>
  <si>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</si>
  <si>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</si>
  <si>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</si>
  <si>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</si>
  <si>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</si>
  <si>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</si>
  <si>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</si>
  <si>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</si>
  <si>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</si>
  <si>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</si>
  <si>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</si>
  <si>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</si>
  <si>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</si>
  <si>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</si>
  <si>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</si>
  <si>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</si>
  <si>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</si>
  <si>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</si>
  <si>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</si>
  <si>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</si>
  <si>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</si>
  <si>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</si>
  <si>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</si>
  <si>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</si>
  <si>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</si>
  <si>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</si>
  <si>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</si>
  <si>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</si>
  <si>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</si>
  <si>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</si>
  <si>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</si>
  <si>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</si>
  <si>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</si>
  <si>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</si>
  <si>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</si>
  <si>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</si>
  <si>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</si>
  <si>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</si>
  <si>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</si>
  <si>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</si>
  <si>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</si>
  <si>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</si>
  <si>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</si>
  <si>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</si>
  <si>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</si>
  <si>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</si>
  <si>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</si>
  <si>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</si>
  <si>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</si>
  <si>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</si>
  <si>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</si>
  <si>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</si>
  <si>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</si>
  <si>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</si>
  <si>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</si>
  <si>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</si>
  <si>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</si>
  <si>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</si>
  <si>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</si>
  <si>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</si>
  <si>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</si>
  <si>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</si>
  <si>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</si>
  <si>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</si>
  <si>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</si>
  <si>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</si>
  <si>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</si>
  <si>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</si>
  <si>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</si>
  <si>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</si>
  <si>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</si>
  <si>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</si>
  <si>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</si>
  <si>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</si>
  <si>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</si>
  <si>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</si>
  <si>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</si>
  <si>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</si>
  <si>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</si>
  <si>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</si>
  <si>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</si>
  <si>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</si>
  <si>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</si>
  <si>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</si>
  <si>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</si>
  <si>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</si>
  <si>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</si>
  <si>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</si>
  <si>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</si>
  <si>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</si>
  <si>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</si>
  <si>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</si>
  <si>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</si>
  <si>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</si>
  <si>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</si>
  <si>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</si>
  <si>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</si>
  <si>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</si>
  <si>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</si>
  <si>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</si>
  <si>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</si>
  <si>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</si>
  <si>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</si>
  <si>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</si>
  <si>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</si>
  <si>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</si>
  <si>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</si>
  <si>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</si>
  <si>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</si>
  <si>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</si>
  <si>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</si>
  <si>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</si>
  <si>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</si>
  <si>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</si>
  <si>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</si>
  <si>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</si>
  <si>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</si>
  <si>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</si>
  <si>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</si>
  <si>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</si>
  <si>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</si>
  <si>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</si>
  <si>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</si>
  <si>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</si>
  <si>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</si>
  <si>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</si>
  <si>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</si>
  <si>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</si>
  <si>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</si>
  <si>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</si>
  <si>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</si>
  <si>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</si>
  <si>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</si>
  <si>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</si>
  <si>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</si>
  <si>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</si>
  <si>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</si>
  <si>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</si>
  <si>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</si>
  <si>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</si>
  <si>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</si>
  <si>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</si>
  <si>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</si>
  <si>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</si>
  <si>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</si>
  <si>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</si>
  <si>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</si>
  <si>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</si>
  <si>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</si>
  <si>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</si>
  <si>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</si>
  <si>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</si>
  <si>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</si>
  <si>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</si>
  <si>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</si>
  <si>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</si>
  <si>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</si>
  <si>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</si>
  <si>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</si>
  <si>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</si>
  <si>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</si>
  <si>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</si>
  <si>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</si>
  <si>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</si>
  <si>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</si>
  <si>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</si>
  <si>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</si>
  <si>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</si>
  <si>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</si>
  <si>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</si>
  <si>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</si>
  <si>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</si>
  <si>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</si>
  <si>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</si>
  <si>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</si>
  <si>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</si>
  <si>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</si>
  <si>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</si>
  <si>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</si>
  <si>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</si>
  <si>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</si>
  <si>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</si>
  <si>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</si>
  <si>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</si>
  <si>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</si>
  <si>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</si>
  <si>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</si>
  <si>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</si>
  <si>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</si>
  <si>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</si>
  <si>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</si>
  <si>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</si>
  <si>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</si>
  <si>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</si>
  <si>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</si>
  <si>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</si>
  <si>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</si>
  <si>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</si>
  <si>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</si>
  <si>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</si>
  <si>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</si>
  <si>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</si>
  <si>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</si>
  <si>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</si>
  <si>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</si>
  <si>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</si>
  <si>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</si>
  <si>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</si>
  <si>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</si>
  <si>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</si>
  <si>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</si>
  <si>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</si>
  <si>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</si>
  <si>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</si>
  <si>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</si>
  <si>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</si>
  <si>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</si>
  <si>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</si>
  <si>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</si>
  <si>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</si>
  <si>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</si>
  <si>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</si>
  <si>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</si>
  <si>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</si>
  <si>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</si>
  <si>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</si>
  <si>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</si>
  <si>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</si>
  <si>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</si>
  <si>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</si>
  <si>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</si>
  <si>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</si>
  <si>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</si>
  <si>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</si>
  <si>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</si>
  <si>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</si>
  <si>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</si>
  <si>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</si>
  <si>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</si>
  <si>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</si>
  <si>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</si>
  <si>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</si>
  <si>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</si>
  <si>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</si>
  <si>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</si>
  <si>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</si>
  <si>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</si>
  <si>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</si>
  <si>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</si>
  <si>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</si>
  <si>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</si>
  <si>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</si>
  <si>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</si>
  <si>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</si>
  <si>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</si>
  <si>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</si>
  <si>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</si>
  <si>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</si>
  <si>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</si>
  <si>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</si>
  <si>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</si>
  <si>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</si>
  <si>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</si>
  <si>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</si>
  <si>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</si>
  <si>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</si>
  <si>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</si>
  <si>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</si>
  <si>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</si>
  <si>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</si>
  <si>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</si>
  <si>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</si>
  <si>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</si>
  <si>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</si>
  <si>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</si>
  <si>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</si>
  <si>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</si>
  <si>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</si>
  <si>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</si>
  <si>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</si>
  <si>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</si>
  <si>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</si>
  <si>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</si>
  <si>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</si>
  <si>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</si>
  <si>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</si>
  <si>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</si>
  <si>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</si>
  <si>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</si>
  <si>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</si>
  <si>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</si>
  <si>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</si>
  <si>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</si>
  <si>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</si>
  <si>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</si>
  <si>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</si>
  <si>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</si>
  <si>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</si>
  <si>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</si>
  <si>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</si>
  <si>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</si>
  <si>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</si>
  <si>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</si>
  <si>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</si>
  <si>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</si>
  <si>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</si>
  <si>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</si>
  <si>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</si>
  <si>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</si>
  <si>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</si>
  <si>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</si>
  <si>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</si>
  <si>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</si>
  <si>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</si>
  <si>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</si>
  <si>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</si>
  <si>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</si>
  <si>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</si>
  <si>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</si>
  <si>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</si>
  <si>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</si>
  <si>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</si>
  <si>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</si>
  <si>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</si>
  <si>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</si>
  <si>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</si>
  <si>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</si>
  <si>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</si>
  <si>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</si>
  <si>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</si>
  <si>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</si>
  <si>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</si>
  <si>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</si>
  <si>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</si>
  <si>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</si>
  <si>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</si>
  <si>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</si>
  <si>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</si>
  <si>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</si>
  <si>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</si>
  <si>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</si>
  <si>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</si>
  <si>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</si>
  <si>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</si>
  <si>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</si>
  <si>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</si>
  <si>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</si>
  <si>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</si>
  <si>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</si>
  <si>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</si>
  <si>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</si>
  <si>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</si>
  <si>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</si>
  <si>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</si>
  <si>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</si>
  <si>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</si>
  <si>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</si>
  <si>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</si>
  <si>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</si>
  <si>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</si>
  <si>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</si>
  <si>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</si>
  <si>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</si>
  <si>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</si>
  <si>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</si>
  <si>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</si>
  <si>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</si>
  <si>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</si>
  <si>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</si>
  <si>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</si>
  <si>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</si>
  <si>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</si>
  <si>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</si>
  <si>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</si>
  <si>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</si>
  <si>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</si>
  <si>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</si>
  <si>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</si>
  <si>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</si>
  <si>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</si>
  <si>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</si>
  <si>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</si>
  <si>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</si>
  <si>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</si>
  <si>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</si>
  <si>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</si>
  <si>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</si>
  <si>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</si>
  <si>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</si>
  <si>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</si>
  <si>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</si>
  <si>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</si>
  <si>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</si>
  <si>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</si>
  <si>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</si>
  <si>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</si>
  <si>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</si>
  <si>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</si>
  <si>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</si>
  <si>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</si>
  <si>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</si>
  <si>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</si>
  <si>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</si>
  <si>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</si>
  <si>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</si>
  <si>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</si>
  <si>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</si>
  <si>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</si>
  <si>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</si>
  <si>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</si>
  <si>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</si>
  <si>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</si>
  <si>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</si>
  <si>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</si>
  <si>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</si>
  <si>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</si>
  <si>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</si>
  <si>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</si>
  <si>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</si>
  <si>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</si>
  <si>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</si>
  <si>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</si>
  <si>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</si>
  <si>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</si>
  <si>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</si>
  <si>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</si>
  <si>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</si>
  <si>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</si>
  <si>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</si>
  <si>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</si>
  <si>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</si>
  <si>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</si>
  <si>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</si>
  <si>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</si>
  <si>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</si>
  <si>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</si>
  <si>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</si>
  <si>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</si>
  <si>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</si>
  <si>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</si>
  <si>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</si>
  <si>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</si>
  <si>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</si>
  <si>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</si>
  <si>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</si>
  <si>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</si>
  <si>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</si>
  <si>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</si>
  <si>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</si>
  <si>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</si>
  <si>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</si>
  <si>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</si>
  <si>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</si>
  <si>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</si>
  <si>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</si>
  <si>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</si>
  <si>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</si>
  <si>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</si>
  <si>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</si>
  <si>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</si>
  <si>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</si>
  <si>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</si>
  <si>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</si>
  <si>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</si>
  <si>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</si>
  <si>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</si>
  <si>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</si>
  <si>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</si>
  <si>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</si>
  <si>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</si>
  <si>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</si>
  <si>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</si>
  <si>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</si>
  <si>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</si>
  <si>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</si>
  <si>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</si>
  <si>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</si>
  <si>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</si>
  <si>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</si>
  <si>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</si>
  <si>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</si>
  <si>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</si>
  <si>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</si>
  <si>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</si>
  <si>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</si>
  <si>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</si>
  <si>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</si>
  <si>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</si>
  <si>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</si>
  <si>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</si>
  <si>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</si>
  <si>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</si>
  <si>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</si>
  <si>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</si>
  <si>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</si>
  <si>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</si>
  <si>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</si>
  <si>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</si>
  <si>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</si>
  <si>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</si>
  <si>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</si>
  <si>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</si>
  <si>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</si>
  <si>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</si>
  <si>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</si>
  <si>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</si>
  <si>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</si>
  <si>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</si>
  <si>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</si>
  <si>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</si>
  <si>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</si>
  <si>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</si>
  <si>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</si>
  <si>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</si>
  <si>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</si>
  <si>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</si>
  <si>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</si>
  <si>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</si>
  <si>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</si>
  <si>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</si>
  <si>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</si>
  <si>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</si>
  <si>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</si>
  <si>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</si>
  <si>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</si>
  <si>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</si>
  <si>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</si>
  <si>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</si>
  <si>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</si>
  <si>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</si>
  <si>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</si>
  <si>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</si>
  <si>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</si>
  <si>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</si>
  <si>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</si>
  <si>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</si>
  <si>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</si>
  <si>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</si>
  <si>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</si>
  <si>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</si>
  <si>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</si>
  <si>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</si>
  <si>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</si>
  <si>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</si>
  <si>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</si>
  <si>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</si>
  <si>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</si>
  <si>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</si>
  <si>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</si>
  <si>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</si>
  <si>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</si>
  <si>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</si>
  <si>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</si>
  <si>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</si>
  <si>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</si>
  <si>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</si>
  <si>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</si>
  <si>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</si>
  <si>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</si>
  <si>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</si>
  <si>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</si>
  <si>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</si>
  <si>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</si>
  <si>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</si>
  <si>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</si>
  <si>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</si>
  <si>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</si>
  <si>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</si>
  <si>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</si>
  <si>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</si>
  <si>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</si>
  <si>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</si>
  <si>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</si>
  <si>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</si>
  <si>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</si>
  <si>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</si>
  <si>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</si>
  <si>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</si>
  <si>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</si>
  <si>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</si>
  <si>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</si>
  <si>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</si>
  <si>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</si>
  <si>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</si>
  <si>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</si>
  <si>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</si>
  <si>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</si>
  <si>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</si>
  <si>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</si>
  <si>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</si>
  <si>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</si>
  <si>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</si>
  <si>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</si>
  <si>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</si>
  <si>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</si>
  <si>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</si>
  <si>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</si>
  <si>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</si>
  <si>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</si>
  <si>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</si>
  <si>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</si>
  <si>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</si>
  <si>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</si>
  <si>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</si>
  <si>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</si>
  <si>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</si>
  <si>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</si>
  <si>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</si>
  <si>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</si>
  <si>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</si>
  <si>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</si>
  <si>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</si>
  <si>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</si>
  <si>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</si>
  <si>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</si>
  <si>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</si>
  <si>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</si>
  <si>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</si>
  <si>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</si>
  <si>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</si>
  <si>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</si>
  <si>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</si>
  <si>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</si>
  <si>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</si>
  <si>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</si>
  <si>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</si>
  <si>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</si>
  <si>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</si>
  <si>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</si>
  <si>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</si>
  <si>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</si>
  <si>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</si>
  <si>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</si>
  <si>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</si>
  <si>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</si>
  <si>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</si>
  <si>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</si>
  <si>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</si>
  <si>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</si>
  <si>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</si>
  <si>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</si>
  <si>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</si>
  <si>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</si>
  <si>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</si>
  <si>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</si>
  <si>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</si>
  <si>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</si>
  <si>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</si>
  <si>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</si>
  <si>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</si>
  <si>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</si>
  <si>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</si>
  <si>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</si>
  <si>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</si>
  <si>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</si>
  <si>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</si>
  <si>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</si>
  <si>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</si>
  <si>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</si>
  <si>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</si>
  <si>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</si>
  <si>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</si>
  <si>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</si>
  <si>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</si>
  <si>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</si>
  <si>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</si>
  <si>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</si>
  <si>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</si>
  <si>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</si>
  <si>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</si>
  <si>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</si>
  <si>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</si>
  <si>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</si>
  <si>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</si>
  <si>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</si>
  <si>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</si>
  <si>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</si>
  <si>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</si>
  <si>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</si>
  <si>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</si>
  <si>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</si>
  <si>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</si>
  <si>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</si>
  <si>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</si>
  <si>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</si>
  <si>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</si>
  <si>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</si>
  <si>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</si>
  <si>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</si>
  <si>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</si>
  <si>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</si>
  <si>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</si>
  <si>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</si>
  <si>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</si>
  <si>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</si>
  <si>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</si>
  <si>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</si>
  <si>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</si>
  <si>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</si>
  <si>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</si>
  <si>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</si>
  <si>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</si>
  <si>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</si>
  <si>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</si>
  <si>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</si>
  <si>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</si>
  <si>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</si>
  <si>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</si>
  <si>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</si>
  <si>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</si>
  <si>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</si>
  <si>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</si>
  <si>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</si>
  <si>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</si>
  <si>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</si>
  <si>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</si>
  <si>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</si>
  <si>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</si>
  <si>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</si>
  <si>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</si>
  <si>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</si>
  <si>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</si>
  <si>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</si>
  <si>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</si>
  <si>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</si>
  <si>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</si>
  <si>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</si>
  <si>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</si>
  <si>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</si>
  <si>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</si>
  <si>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</si>
  <si>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</si>
  <si>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</si>
  <si>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</si>
  <si>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</si>
  <si>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</si>
  <si>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</si>
  <si>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</si>
  <si>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</si>
  <si>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</si>
  <si>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</si>
  <si>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</si>
  <si>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</si>
  <si>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</si>
  <si>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</si>
  <si>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</si>
  <si>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</si>
  <si>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</si>
  <si>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</si>
  <si>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</si>
  <si>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</si>
  <si>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</si>
  <si>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</si>
  <si>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</si>
  <si>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</si>
  <si>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</si>
  <si>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</si>
  <si>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</si>
  <si>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</si>
  <si>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</si>
  <si>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</si>
  <si>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</si>
  <si>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</si>
  <si>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</si>
  <si>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</si>
  <si>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</si>
  <si>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</si>
  <si>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</si>
  <si>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</si>
  <si>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</si>
  <si>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</si>
  <si>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</si>
  <si>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</si>
  <si>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</si>
  <si>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</si>
  <si>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</si>
  <si>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</si>
  <si>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</si>
  <si>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</si>
  <si>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</si>
  <si>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</si>
  <si>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</si>
  <si>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</si>
  <si>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</si>
  <si>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</si>
  <si>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</si>
  <si>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</si>
  <si>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</si>
  <si>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</si>
  <si>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</si>
  <si>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</si>
  <si>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</si>
  <si>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</si>
  <si>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</si>
  <si>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</si>
  <si>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</si>
  <si>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</si>
  <si>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</si>
  <si>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</si>
  <si>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</si>
  <si>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</si>
  <si>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</si>
  <si>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</si>
  <si>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</si>
  <si>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</si>
  <si>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</si>
  <si>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</si>
  <si>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</si>
  <si>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</si>
  <si>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</si>
  <si>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</si>
  <si>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</si>
  <si>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</si>
  <si>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</si>
  <si>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</si>
  <si>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</si>
  <si>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</si>
  <si>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</si>
  <si>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</si>
  <si>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</si>
  <si>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</si>
  <si>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</si>
  <si>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</si>
  <si>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</si>
  <si>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</si>
  <si>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</si>
  <si>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</si>
  <si>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</si>
  <si>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</si>
  <si>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</si>
  <si>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</si>
  <si>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</si>
  <si>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</si>
  <si>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</si>
  <si>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</si>
  <si>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</si>
  <si>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</si>
  <si>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</si>
  <si>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</si>
  <si>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</si>
  <si>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</si>
  <si>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</si>
  <si>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</si>
  <si>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</si>
  <si>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</si>
  <si>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</si>
  <si>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</si>
  <si>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</si>
  <si>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</si>
  <si>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</si>
  <si>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</si>
  <si>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</si>
  <si>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</si>
  <si>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</si>
  <si>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</si>
  <si>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</si>
  <si>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</si>
  <si>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</si>
  <si>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</si>
  <si>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</si>
  <si>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</si>
  <si>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</si>
  <si>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</si>
  <si>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</si>
  <si>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</si>
  <si>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</si>
  <si>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</si>
  <si>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</si>
  <si>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</si>
  <si>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</si>
  <si>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</si>
  <si>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</si>
  <si>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</si>
  <si>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</si>
  <si>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</si>
  <si>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</si>
  <si>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</si>
  <si>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</si>
  <si>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</si>
  <si>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</si>
  <si>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</si>
  <si>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</si>
  <si>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</si>
  <si>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</si>
  <si>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</si>
  <si>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</si>
  <si>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</si>
  <si>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</si>
  <si>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</si>
  <si>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</si>
  <si>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</si>
  <si>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</si>
  <si>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</si>
  <si>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</si>
  <si>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</si>
  <si>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</si>
  <si>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</si>
  <si>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</si>
  <si>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</si>
  <si>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</si>
  <si>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</si>
  <si>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</si>
  <si>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</si>
  <si>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</si>
  <si>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</si>
  <si>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</si>
  <si>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</si>
  <si>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</si>
  <si>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</si>
  <si>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</si>
  <si>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</si>
  <si>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</si>
  <si>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</si>
  <si>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</si>
  <si>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</si>
  <si>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</si>
  <si>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</si>
  <si>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</si>
  <si>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</si>
  <si>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</si>
  <si>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</si>
  <si>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</si>
  <si>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</si>
  <si>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</si>
  <si>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</si>
  <si>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</si>
  <si>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</si>
  <si>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</si>
  <si>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</si>
  <si>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</si>
  <si>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</si>
  <si>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</si>
  <si>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</si>
  <si>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</si>
  <si>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</si>
  <si>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</si>
  <si>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</si>
  <si>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</si>
  <si>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</si>
  <si>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</si>
  <si>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</si>
  <si>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</si>
  <si>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</si>
  <si>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</si>
  <si>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</si>
  <si>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</si>
  <si>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</si>
  <si>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</si>
  <si>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</si>
  <si>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</si>
  <si>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</si>
  <si>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</si>
  <si>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</si>
  <si>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</si>
  <si>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</si>
  <si>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</si>
  <si>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</si>
  <si>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</si>
  <si>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</si>
  <si>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</si>
  <si>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</si>
  <si>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</si>
  <si>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</si>
  <si>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</si>
  <si>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</si>
  <si>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</si>
  <si>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</si>
  <si>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</si>
  <si>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</si>
  <si>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</si>
  <si>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</si>
  <si>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</si>
  <si>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</si>
  <si>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</si>
  <si>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</si>
  <si>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</si>
  <si>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</si>
  <si>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</si>
  <si>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</si>
  <si>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</si>
  <si>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</si>
  <si>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</si>
  <si>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</si>
  <si>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</si>
  <si>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</si>
  <si>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</si>
  <si>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</si>
  <si>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</si>
  <si>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</si>
  <si>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</si>
  <si>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</si>
  <si>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</si>
  <si>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</si>
  <si>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</si>
  <si>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</si>
  <si>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</si>
  <si>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</si>
  <si>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</si>
  <si>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</si>
  <si>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</si>
  <si>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</si>
  <si>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</si>
  <si>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</si>
  <si>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</si>
  <si>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</si>
  <si>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</si>
  <si>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</si>
  <si>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</si>
  <si>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</si>
  <si>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</si>
  <si>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</si>
  <si>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</si>
  <si>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</si>
  <si>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</si>
  <si>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</si>
  <si>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</si>
  <si>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</si>
  <si>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</si>
  <si>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</si>
  <si>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</si>
  <si>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</si>
  <si>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</si>
  <si>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</si>
  <si>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</si>
  <si>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</si>
  <si>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</si>
  <si>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</si>
  <si>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</si>
  <si>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</si>
  <si>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</si>
  <si>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</si>
  <si>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</si>
  <si>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</si>
  <si>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</si>
  <si>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</si>
  <si>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</si>
  <si>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</si>
  <si>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</si>
  <si>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</si>
  <si>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</si>
  <si>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</si>
  <si>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</si>
  <si>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</si>
  <si>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</si>
  <si>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</si>
  <si>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</si>
  <si>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</si>
  <si>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</si>
  <si>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</si>
  <si>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</si>
  <si>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</si>
  <si>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</si>
  <si>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</si>
  <si>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</si>
  <si>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</si>
  <si>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</si>
  <si>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</si>
  <si>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</si>
  <si>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</si>
  <si>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</si>
  <si>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</si>
  <si>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</si>
  <si>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</si>
  <si>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</si>
  <si>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</si>
  <si>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</si>
  <si>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</si>
  <si>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</si>
  <si>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</si>
  <si>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</si>
  <si>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</si>
  <si>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</si>
  <si>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</si>
  <si>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</si>
  <si>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</si>
  <si>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</si>
  <si>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</si>
  <si>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</si>
  <si>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</si>
  <si>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</si>
  <si>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</si>
  <si>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</si>
  <si>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</si>
  <si>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</si>
  <si>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</si>
  <si>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</si>
  <si>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</si>
  <si>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</si>
  <si>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</si>
  <si>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</si>
  <si>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</si>
  <si>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</si>
  <si>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</si>
  <si>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</si>
  <si>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</si>
  <si>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</si>
  <si>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</si>
  <si>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</si>
  <si>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</si>
  <si>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</si>
  <si>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</si>
  <si>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</si>
  <si>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</si>
  <si>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</si>
  <si>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</si>
  <si>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</si>
  <si>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</si>
  <si>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</si>
  <si>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</si>
  <si>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</si>
  <si>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</si>
  <si>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</si>
  <si>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</si>
  <si>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</si>
  <si>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</si>
  <si>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</si>
  <si>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</si>
  <si>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</si>
  <si>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</si>
  <si>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</si>
  <si>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</si>
  <si>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</si>
  <si>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</si>
  <si>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</si>
  <si>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</si>
  <si>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</si>
  <si>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</si>
  <si>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</si>
  <si>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</si>
  <si>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</si>
  <si>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</si>
  <si>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</si>
  <si>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</si>
  <si>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</si>
  <si>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</si>
  <si>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</si>
  <si>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</si>
  <si>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</si>
  <si>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</si>
  <si>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</si>
  <si>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</si>
  <si>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</si>
  <si>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</si>
  <si>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</si>
  <si>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</si>
  <si>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</si>
  <si>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</si>
  <si>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</si>
  <si>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</si>
  <si>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</si>
  <si>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</si>
  <si>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</si>
  <si>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</si>
  <si>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</si>
  <si>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</si>
  <si>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</si>
  <si>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</si>
  <si>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</si>
  <si>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</si>
  <si>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</si>
  <si>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</si>
  <si>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</si>
  <si>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</si>
  <si>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</si>
  <si>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</si>
  <si>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</si>
  <si>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</si>
  <si>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</si>
  <si>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</si>
  <si>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</si>
  <si>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</si>
  <si>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</si>
  <si>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</si>
  <si>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</si>
  <si>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</si>
  <si>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</si>
  <si>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</si>
  <si>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</si>
  <si>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</si>
  <si>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</si>
  <si>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</si>
  <si>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</si>
  <si>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</si>
  <si>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</si>
  <si>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</si>
  <si>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</si>
  <si>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</si>
  <si>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</si>
  <si>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</si>
  <si>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</si>
  <si>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</si>
  <si>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</si>
  <si>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</si>
  <si>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</si>
  <si>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</si>
  <si>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</si>
  <si>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</si>
  <si>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</si>
  <si>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</si>
  <si>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</si>
  <si>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</si>
  <si>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</si>
  <si>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</si>
  <si>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</si>
  <si>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</si>
  <si>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</si>
  <si>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</si>
  <si>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</si>
  <si>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</si>
  <si>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</si>
  <si>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</si>
  <si>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</si>
  <si>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</si>
  <si>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</si>
  <si>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</si>
  <si>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</si>
  <si>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</si>
  <si>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</si>
  <si>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</si>
  <si>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</si>
  <si>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</si>
  <si>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</si>
  <si>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</si>
  <si>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</si>
  <si>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</si>
  <si>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</si>
  <si>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</si>
  <si>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</si>
  <si>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</si>
  <si>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</si>
  <si>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</si>
  <si>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</si>
  <si>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</si>
  <si>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</si>
  <si>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</si>
  <si>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</si>
  <si>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</si>
  <si>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</si>
  <si>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</si>
  <si>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</si>
  <si>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</si>
  <si>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</si>
  <si>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</si>
  <si>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</si>
  <si>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</si>
  <si>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</si>
  <si>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</si>
  <si>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</si>
  <si>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</si>
  <si>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</si>
  <si>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</si>
  <si>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</si>
  <si>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</si>
  <si>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</si>
  <si>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</si>
  <si>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</si>
  <si>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</si>
  <si>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</si>
  <si>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</si>
  <si>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</si>
  <si>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</si>
  <si>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</si>
  <si>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</si>
  <si>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</si>
  <si>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</si>
  <si>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</si>
  <si>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</si>
  <si>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</si>
  <si>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</si>
  <si>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</si>
  <si>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</si>
  <si>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</si>
  <si>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</si>
  <si>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</si>
  <si>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</si>
  <si>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</si>
  <si>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</si>
  <si>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</si>
  <si>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</si>
  <si>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</si>
  <si>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</si>
  <si>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</si>
  <si>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</si>
  <si>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</si>
  <si>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</si>
  <si>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</si>
  <si>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</si>
  <si>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</si>
  <si>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</si>
  <si>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</si>
  <si>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</si>
  <si>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</si>
  <si>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</si>
  <si>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</si>
  <si>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</si>
  <si>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</si>
  <si>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</si>
  <si>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</si>
  <si>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</si>
  <si>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</si>
  <si>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</si>
  <si>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</si>
  <si>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</si>
  <si>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</si>
  <si>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</si>
  <si>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</si>
  <si>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</si>
  <si>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</si>
  <si>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</si>
  <si>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</si>
  <si>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</si>
  <si>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</si>
  <si>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</si>
  <si>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</si>
  <si>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</si>
  <si>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</si>
  <si>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</si>
  <si>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</si>
  <si>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</si>
  <si>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</si>
  <si>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</si>
  <si>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</si>
  <si>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</si>
  <si>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</si>
  <si>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</si>
  <si>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</si>
  <si>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</si>
  <si>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</si>
  <si>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</si>
  <si>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</si>
  <si>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</si>
  <si>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</si>
  <si>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</si>
  <si>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</si>
  <si>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</si>
  <si>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</si>
  <si>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</si>
  <si>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</si>
  <si>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</si>
  <si>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</si>
  <si>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</si>
  <si>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</si>
  <si>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</si>
  <si>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</si>
  <si>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</si>
  <si>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</si>
  <si>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</si>
  <si>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</si>
  <si>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</si>
  <si>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</si>
  <si>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</si>
  <si>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</si>
  <si>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</si>
  <si>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</si>
  <si>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</si>
  <si>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</si>
  <si>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</si>
  <si>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</si>
  <si>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</si>
  <si>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</si>
  <si>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</si>
  <si>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</si>
  <si>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</si>
  <si>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</si>
  <si>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</si>
  <si>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</si>
  <si>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</si>
  <si>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</si>
  <si>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</si>
  <si>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</si>
  <si>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</si>
  <si>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</si>
  <si>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</si>
  <si>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</si>
  <si>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</si>
  <si>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</si>
  <si>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</si>
  <si>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</si>
  <si>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</si>
  <si>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</si>
  <si>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</si>
  <si>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</si>
  <si>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</si>
  <si>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</si>
  <si>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</si>
  <si>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</si>
  <si>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</si>
  <si>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</si>
  <si>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</si>
  <si>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</si>
  <si>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</si>
  <si>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</si>
  <si>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</si>
  <si>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</si>
  <si>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</si>
  <si>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</si>
  <si>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</si>
  <si>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</si>
  <si>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</si>
  <si>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</si>
  <si>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</si>
  <si>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</si>
  <si>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</si>
  <si>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</si>
  <si>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</si>
  <si>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</si>
  <si>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</si>
  <si>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</si>
  <si>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</si>
  <si>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</si>
  <si>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</si>
  <si>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</si>
  <si>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</si>
  <si>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</si>
  <si>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</si>
  <si>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</si>
  <si>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</si>
  <si>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</si>
  <si>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</si>
  <si>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</si>
  <si>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</si>
  <si>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</si>
  <si>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</si>
  <si>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</si>
  <si>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</si>
  <si>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</si>
  <si>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</si>
  <si>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</si>
  <si>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</si>
  <si>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</si>
  <si>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</si>
  <si>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</si>
  <si>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</si>
  <si>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</si>
  <si>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</si>
  <si>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</si>
  <si>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</si>
  <si>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</si>
  <si>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</si>
  <si>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</si>
  <si>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</si>
  <si>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</si>
  <si>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</si>
  <si>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</si>
  <si>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</si>
  <si>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</si>
  <si>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</si>
  <si>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</si>
  <si>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</si>
  <si>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</si>
  <si>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</si>
  <si>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</si>
  <si>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</si>
  <si>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</si>
  <si>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</si>
  <si>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</si>
  <si>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</si>
  <si>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</si>
  <si>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</si>
  <si>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</si>
  <si>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</si>
  <si>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</si>
  <si>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</si>
  <si>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</si>
  <si>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</si>
  <si>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</si>
  <si>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</si>
  <si>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</si>
  <si>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</si>
  <si>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</si>
  <si>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</si>
  <si>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</si>
  <si>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</si>
  <si>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</si>
  <si>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</si>
  <si>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</si>
  <si>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</si>
  <si>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</si>
  <si>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</si>
  <si>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</si>
  <si>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</si>
  <si>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</si>
  <si>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</si>
  <si>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</si>
  <si>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</si>
  <si>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</si>
  <si>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</si>
  <si>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</si>
  <si>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</si>
  <si>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</si>
  <si>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</si>
  <si>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</si>
  <si>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</si>
  <si>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</si>
  <si>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</si>
  <si>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</si>
  <si>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</si>
  <si>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</si>
  <si>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</si>
  <si>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</si>
  <si>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</si>
  <si>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</si>
  <si>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</si>
  <si>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</si>
  <si>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</si>
  <si>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</si>
  <si>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</si>
  <si>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</si>
  <si>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</si>
  <si>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</si>
  <si>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</si>
  <si>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</si>
  <si>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</si>
  <si>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</si>
  <si>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</si>
  <si>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</si>
  <si>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</si>
  <si>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</si>
  <si>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</si>
  <si>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</si>
  <si>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</si>
  <si>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</si>
  <si>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</si>
  <si>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</si>
  <si>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</si>
  <si>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</si>
  <si>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</si>
  <si>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</si>
  <si>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</si>
  <si>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</si>
  <si>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</si>
  <si>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</si>
  <si>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</si>
  <si>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</si>
  <si>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</si>
  <si>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</si>
  <si>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</si>
  <si>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</si>
  <si>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</si>
  <si>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</si>
  <si>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</si>
  <si>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</si>
  <si>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</si>
  <si>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</si>
  <si>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</si>
  <si>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</si>
  <si>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</si>
  <si>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</si>
  <si>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</si>
  <si>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</si>
  <si>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</si>
  <si>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</si>
  <si>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</si>
  <si>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</si>
  <si>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</si>
  <si>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</si>
  <si>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</si>
  <si>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</si>
  <si>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</si>
  <si>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</si>
  <si>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</si>
  <si>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</si>
  <si>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</si>
  <si>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</si>
  <si>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</si>
  <si>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</si>
  <si>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</si>
  <si>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</si>
  <si>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</si>
  <si>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</si>
  <si>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</si>
  <si>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</si>
  <si>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</si>
  <si>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</si>
  <si>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</si>
  <si>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</si>
  <si>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</si>
  <si>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</si>
  <si>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</si>
  <si>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</si>
  <si>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</si>
  <si>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</si>
  <si>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</si>
  <si>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</si>
  <si>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</si>
  <si>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</si>
  <si>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</si>
  <si>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</si>
  <si>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</si>
  <si>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</si>
  <si>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</si>
  <si>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</si>
  <si>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</si>
  <si>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</si>
  <si>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</si>
  <si>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</si>
  <si>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</si>
  <si>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</si>
  <si>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</si>
  <si>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</si>
  <si>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</si>
  <si>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</si>
  <si>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</si>
  <si>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</si>
  <si>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</si>
  <si>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</si>
  <si>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</si>
  <si>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</si>
  <si>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</si>
  <si>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</si>
  <si>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</si>
  <si>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</si>
  <si>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</si>
  <si>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</si>
  <si>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</si>
  <si>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</si>
  <si>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</si>
  <si>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</si>
  <si>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</si>
  <si>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</si>
  <si>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</si>
  <si>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</si>
  <si>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</si>
  <si>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</si>
  <si>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</si>
  <si>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</si>
  <si>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</si>
  <si>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</si>
  <si>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</si>
  <si>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</si>
  <si>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</si>
  <si>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</si>
  <si>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</si>
  <si>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</si>
  <si>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</si>
  <si>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</si>
  <si>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</si>
  <si>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</si>
  <si>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</si>
  <si>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</si>
  <si>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</si>
  <si>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</si>
  <si>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</si>
  <si>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</si>
  <si>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</si>
  <si>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</si>
  <si>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</si>
  <si>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</si>
  <si>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</si>
  <si>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</si>
  <si>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</si>
  <si>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</si>
  <si>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</si>
  <si>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</si>
  <si>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</si>
  <si>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</si>
  <si>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</si>
  <si>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</si>
  <si>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</si>
  <si>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</si>
  <si>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</si>
  <si>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</si>
  <si>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</si>
  <si>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</si>
  <si>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</si>
  <si>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</si>
  <si>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</si>
  <si>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</si>
  <si>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</si>
  <si>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</si>
  <si>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</si>
  <si>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</si>
  <si>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</si>
  <si>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</si>
  <si>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</si>
  <si>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</si>
  <si>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</si>
  <si>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</si>
  <si>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</si>
  <si>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</si>
  <si>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</si>
  <si>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</si>
  <si>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</si>
  <si>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</si>
  <si>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</si>
  <si>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</si>
  <si>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</si>
  <si>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</si>
  <si>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</si>
  <si>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</si>
  <si>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</si>
  <si>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</si>
  <si>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</si>
  <si>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</si>
  <si>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</si>
  <si>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</si>
  <si>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</si>
  <si>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</si>
  <si>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</si>
  <si>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</si>
  <si>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</si>
  <si>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</si>
  <si>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</si>
  <si>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</si>
  <si>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</si>
  <si>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</si>
  <si>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</si>
  <si>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</si>
  <si>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</si>
  <si>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</si>
  <si>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</si>
  <si>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</si>
  <si>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</si>
  <si>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</si>
  <si>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</si>
  <si>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</si>
  <si>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</si>
  <si>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</si>
  <si>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</si>
  <si>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</si>
  <si>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</si>
  <si>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</si>
  <si>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</si>
  <si>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</si>
  <si>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</si>
  <si>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</si>
  <si>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</si>
  <si>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</si>
  <si>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</si>
  <si>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</si>
  <si>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</si>
  <si>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</si>
  <si>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</si>
  <si>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</si>
  <si>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</si>
  <si>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</si>
  <si>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</si>
  <si>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</si>
  <si>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</si>
  <si>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</si>
  <si>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</si>
  <si>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</si>
  <si>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</si>
  <si>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</si>
  <si>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</si>
  <si>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</si>
  <si>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</si>
  <si>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</si>
  <si>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</si>
  <si>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</si>
  <si>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</si>
  <si>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</si>
  <si>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</si>
  <si>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</si>
  <si>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</si>
  <si>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</si>
  <si>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</si>
  <si>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</si>
  <si>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</si>
  <si>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</si>
  <si>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</si>
  <si>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</si>
  <si>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</si>
  <si>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</si>
  <si>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</si>
  <si>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</si>
  <si>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</si>
  <si>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</si>
  <si>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</si>
  <si>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</si>
  <si>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</si>
  <si>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</si>
  <si>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</si>
  <si>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</si>
  <si>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</si>
  <si>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</si>
  <si>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</si>
  <si>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</si>
  <si>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</si>
  <si>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</si>
  <si>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</si>
  <si>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</si>
  <si>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</si>
  <si>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</si>
  <si>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</si>
  <si>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</si>
  <si>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</si>
  <si>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</si>
  <si>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</si>
  <si>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</si>
  <si>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</si>
  <si>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</si>
  <si>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</si>
  <si>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</si>
  <si>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</si>
  <si>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</si>
  <si>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</si>
  <si>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</si>
  <si>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</si>
  <si>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</si>
  <si>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</si>
  <si>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</si>
  <si>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</si>
  <si>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</si>
  <si>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</si>
  <si>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</si>
  <si>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</si>
  <si>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</si>
  <si>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</si>
  <si>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</si>
  <si>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</si>
  <si>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</si>
  <si>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</si>
  <si>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</si>
  <si>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</si>
  <si>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</si>
  <si>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</si>
  <si>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</si>
  <si>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</si>
  <si>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</si>
  <si>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</si>
  <si>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</si>
  <si>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</si>
  <si>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</si>
  <si>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</si>
  <si>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</si>
  <si>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</si>
  <si>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</si>
  <si>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</si>
  <si>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</si>
  <si>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</si>
  <si>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</si>
  <si>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</si>
  <si>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</si>
  <si>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</si>
  <si>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</si>
  <si>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</si>
  <si>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</si>
  <si>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</si>
  <si>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</si>
  <si>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</si>
  <si>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</si>
  <si>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</si>
  <si>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</si>
  <si>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</si>
  <si>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</si>
  <si>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</si>
  <si>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</si>
  <si>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</si>
  <si>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</si>
  <si>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</si>
  <si>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</si>
  <si>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</si>
  <si>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</si>
  <si>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</si>
  <si>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</si>
  <si>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</si>
  <si>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</si>
  <si>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</si>
  <si>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</si>
  <si>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</si>
  <si>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</si>
  <si>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</si>
  <si>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</si>
  <si>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</si>
  <si>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</si>
  <si>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</si>
  <si>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</si>
  <si>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</si>
  <si>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</si>
  <si>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</si>
  <si>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</si>
  <si>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</si>
  <si>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</si>
  <si>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</si>
  <si>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</si>
  <si>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</si>
  <si>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</si>
  <si>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</si>
  <si>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</si>
  <si>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</si>
  <si>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</si>
  <si>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</si>
  <si>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</si>
  <si>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</si>
  <si>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</si>
  <si>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</si>
  <si>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</si>
  <si>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</si>
  <si>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</si>
  <si>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</si>
  <si>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</si>
  <si>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</si>
  <si>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</si>
  <si>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</si>
  <si>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</si>
  <si>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</si>
  <si>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</si>
  <si>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</si>
  <si>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</si>
  <si>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</si>
  <si>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</si>
  <si>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</si>
  <si>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</si>
  <si>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</si>
  <si>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</si>
  <si>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</si>
  <si>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</si>
  <si>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</si>
  <si>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</si>
  <si>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</si>
  <si>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</si>
  <si>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</si>
  <si>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</si>
  <si>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</si>
  <si>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</si>
  <si>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</si>
  <si>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</si>
  <si>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</si>
  <si>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</si>
  <si>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</si>
  <si>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</si>
  <si>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</si>
  <si>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</si>
  <si>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</si>
  <si>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</si>
  <si>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</si>
  <si>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</si>
  <si>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</si>
  <si>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</si>
  <si>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</si>
  <si>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</si>
  <si>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</si>
  <si>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</si>
  <si>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</si>
  <si>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</si>
  <si>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</si>
  <si>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</si>
  <si>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</si>
  <si>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</si>
  <si>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</si>
  <si>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</si>
  <si>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</si>
  <si>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</si>
  <si>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</si>
  <si>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</si>
  <si>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</si>
  <si>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</si>
  <si>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</si>
  <si>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</si>
  <si>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</si>
  <si>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</si>
  <si>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</si>
  <si>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</si>
  <si>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</si>
  <si>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</si>
  <si>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</si>
  <si>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</si>
  <si>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</si>
  <si>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</si>
  <si>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</si>
  <si>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</si>
  <si>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</si>
  <si>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</si>
  <si>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</si>
  <si>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</si>
  <si>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</si>
  <si>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</si>
  <si>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</si>
  <si>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</si>
  <si>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</si>
  <si>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</si>
  <si>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</si>
  <si>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</si>
  <si>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</si>
  <si>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</si>
  <si>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</si>
  <si>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</si>
  <si>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</si>
  <si>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</si>
  <si>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</si>
  <si>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</si>
  <si>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</si>
  <si>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</si>
  <si>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</si>
  <si>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</si>
  <si>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</si>
  <si>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</si>
  <si>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</si>
  <si>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</si>
  <si>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</si>
  <si>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</si>
  <si>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</si>
  <si>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</si>
  <si>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</si>
  <si>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</si>
  <si>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</si>
  <si>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</si>
  <si>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</si>
  <si>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</si>
  <si>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</si>
  <si>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</si>
  <si>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</si>
  <si>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</si>
  <si>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</si>
  <si>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</si>
  <si>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</si>
  <si>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</si>
  <si>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</si>
  <si>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</si>
  <si>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</si>
  <si>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</si>
  <si>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</si>
  <si>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</si>
  <si>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</si>
  <si>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</si>
  <si>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</si>
  <si>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</si>
  <si>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</si>
  <si>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</si>
  <si>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</si>
  <si>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</si>
  <si>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</si>
  <si>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</si>
  <si>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</si>
  <si>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</si>
  <si>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</si>
  <si>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</si>
  <si>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</si>
  <si>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</si>
  <si>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</si>
  <si>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</si>
  <si>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</si>
  <si>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</si>
  <si>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</si>
  <si>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</si>
  <si>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</si>
  <si>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</si>
  <si>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</si>
  <si>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</si>
  <si>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</si>
  <si>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</si>
  <si>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</si>
  <si>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</si>
  <si>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</si>
  <si>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</si>
  <si>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</si>
  <si>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</si>
  <si>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</si>
  <si>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</si>
  <si>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</si>
  <si>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</si>
  <si>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</si>
  <si>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</si>
  <si>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</si>
  <si>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</si>
  <si>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</si>
  <si>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</si>
  <si>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</si>
  <si>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</si>
  <si>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</si>
  <si>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</si>
  <si>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</si>
  <si>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</si>
  <si>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</si>
  <si>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</si>
  <si>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</si>
  <si>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</si>
  <si>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</si>
  <si>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</si>
  <si>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</si>
  <si>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</si>
  <si>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</si>
  <si>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</si>
  <si>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</si>
  <si>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</si>
  <si>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</si>
  <si>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</si>
  <si>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</si>
  <si>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</si>
  <si>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</si>
  <si>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</si>
  <si>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</si>
  <si>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</si>
  <si>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</si>
  <si>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</si>
  <si>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</si>
  <si>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</si>
  <si>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</si>
  <si>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</si>
  <si>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</si>
  <si>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</si>
  <si>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</si>
  <si>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</si>
  <si>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</si>
  <si>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</si>
  <si>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</si>
  <si>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</si>
  <si>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</si>
  <si>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</si>
  <si>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</si>
  <si>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</si>
  <si>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</si>
  <si>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</si>
  <si>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</si>
  <si>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</si>
  <si>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</si>
  <si>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</si>
  <si>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</si>
  <si>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</si>
  <si>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</si>
  <si>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</si>
  <si>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</si>
  <si>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</si>
  <si>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</si>
  <si>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</si>
  <si>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</si>
  <si>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</si>
  <si>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</si>
  <si>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</si>
  <si>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</si>
  <si>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</si>
  <si>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</si>
  <si>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</si>
  <si>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</si>
  <si>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</si>
  <si>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</si>
  <si>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</si>
  <si>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</si>
  <si>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</si>
  <si>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</si>
  <si>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</si>
  <si>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</si>
  <si>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</si>
  <si>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</si>
  <si>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</si>
  <si>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</si>
  <si>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</si>
  <si>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</si>
  <si>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</si>
  <si>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</si>
  <si>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</si>
  <si>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</si>
  <si>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</si>
  <si>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</si>
  <si>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</si>
  <si>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</si>
  <si>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</si>
  <si>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</si>
  <si>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</si>
  <si>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</si>
  <si>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</si>
  <si>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</si>
  <si>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</si>
  <si>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</si>
  <si>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</si>
  <si>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</si>
  <si>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</si>
  <si>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</si>
  <si>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</si>
  <si>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</si>
  <si>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</si>
  <si>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</si>
  <si>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</si>
  <si>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</si>
  <si>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</si>
  <si>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</si>
  <si>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</si>
  <si>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</si>
  <si>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</si>
  <si>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</si>
  <si>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</si>
  <si>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</si>
  <si>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</si>
  <si>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</si>
  <si>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</si>
  <si>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</si>
  <si>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</si>
  <si>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</si>
  <si>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</si>
  <si>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</si>
  <si>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</si>
  <si>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</si>
  <si>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</si>
  <si>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</si>
  <si>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</si>
  <si>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</si>
  <si>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</si>
  <si>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</si>
  <si>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</si>
  <si>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</si>
  <si>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</si>
  <si>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</si>
  <si>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</si>
  <si>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</si>
  <si>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</si>
  <si>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</si>
  <si>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</si>
  <si>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</si>
  <si>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</si>
  <si>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</si>
  <si>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</si>
  <si>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</si>
  <si>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</si>
  <si>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</si>
  <si>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</si>
  <si>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</si>
  <si>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</si>
  <si>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</si>
  <si>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</si>
  <si>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</si>
  <si>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</si>
  <si>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</si>
  <si>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</si>
  <si>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</si>
  <si>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</si>
  <si>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</si>
  <si>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</si>
  <si>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</si>
  <si>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</si>
  <si>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</si>
  <si>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</si>
  <si>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</si>
  <si>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</si>
  <si>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</si>
  <si>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</si>
  <si>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</si>
  <si>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</si>
  <si>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</si>
  <si>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</si>
  <si>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</si>
  <si>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</si>
  <si>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</si>
  <si>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</si>
  <si>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</si>
  <si>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</si>
  <si>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</si>
  <si>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</si>
  <si>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</si>
  <si>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</si>
  <si>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</si>
  <si>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</si>
  <si>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</si>
  <si>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</si>
  <si>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</si>
  <si>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</si>
  <si>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</si>
  <si>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</si>
  <si>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</si>
  <si>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</si>
  <si>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</si>
  <si>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</si>
  <si>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</si>
  <si>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</si>
  <si>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</si>
  <si>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</si>
  <si>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</si>
  <si>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</si>
  <si>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</si>
  <si>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</si>
  <si>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</si>
  <si>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</si>
  <si>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</si>
  <si>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</si>
  <si>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</si>
  <si>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</si>
  <si>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</si>
  <si>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</si>
  <si>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</si>
  <si>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</si>
  <si>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</si>
  <si>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</si>
  <si>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</si>
  <si>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</si>
  <si>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</si>
  <si>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</si>
  <si>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</si>
  <si>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</si>
  <si>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</si>
  <si>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</si>
  <si>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</si>
  <si>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</si>
  <si>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</si>
  <si>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</si>
  <si>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</si>
  <si>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</si>
  <si>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</si>
  <si>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</si>
  <si>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</si>
  <si>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</si>
  <si>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</si>
  <si>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</si>
  <si>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</si>
  <si>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</si>
  <si>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</si>
  <si>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</si>
  <si>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</si>
  <si>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</si>
  <si>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</si>
  <si>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</si>
  <si>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</si>
  <si>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</si>
  <si>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</si>
  <si>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</si>
  <si>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</si>
  <si>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</si>
  <si>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</si>
  <si>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</si>
  <si>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</si>
  <si>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</si>
  <si>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</si>
  <si>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</si>
  <si>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</si>
  <si>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</si>
  <si>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</si>
  <si>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</si>
  <si>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</si>
  <si>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</si>
  <si>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</si>
  <si>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</si>
  <si>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</si>
  <si>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</si>
  <si>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</si>
  <si>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</si>
  <si>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</si>
  <si>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</si>
  <si>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</si>
  <si>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</si>
  <si>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</si>
  <si>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</si>
  <si>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</si>
  <si>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</si>
  <si>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</si>
  <si>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</si>
  <si>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</si>
  <si>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</si>
  <si>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</si>
  <si>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</si>
  <si>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</si>
  <si>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</si>
  <si>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</si>
  <si>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</si>
  <si>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</si>
  <si>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</si>
  <si>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</si>
  <si>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</si>
  <si>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</si>
  <si>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</si>
  <si>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</si>
  <si>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</si>
  <si>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</si>
  <si>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</si>
  <si>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</si>
  <si>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</si>
  <si>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</si>
  <si>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</si>
  <si>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</si>
  <si>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</si>
  <si>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</si>
  <si>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</si>
  <si>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</si>
  <si>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</si>
  <si>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</si>
  <si>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</si>
  <si>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</si>
  <si>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</si>
  <si>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</si>
  <si>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</si>
  <si>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</si>
  <si>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</si>
  <si>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</si>
  <si>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</si>
  <si>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</si>
  <si>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</si>
  <si>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</si>
  <si>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</si>
  <si>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</si>
  <si>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</si>
  <si>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</si>
  <si>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</si>
  <si>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</si>
  <si>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</si>
  <si>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</si>
  <si>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</si>
  <si>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</si>
  <si>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</si>
  <si>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</si>
  <si>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</si>
  <si>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</si>
  <si>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</si>
  <si>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</si>
  <si>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</si>
  <si>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</si>
  <si>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</si>
  <si>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</si>
  <si>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</si>
  <si>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</si>
  <si>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</si>
  <si>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</si>
  <si>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</si>
  <si>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</si>
  <si>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</si>
  <si>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</si>
  <si>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</si>
  <si>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</si>
  <si>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</si>
  <si>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</si>
  <si>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</si>
  <si>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</si>
  <si>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</si>
  <si>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</si>
  <si>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</si>
  <si>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</si>
  <si>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</si>
  <si>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</si>
  <si>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</si>
  <si>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</si>
  <si>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</si>
  <si>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</si>
  <si>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</si>
  <si>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</si>
  <si>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</si>
  <si>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</si>
  <si>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</si>
  <si>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</si>
  <si>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</si>
  <si>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</si>
  <si>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</si>
  <si>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</si>
  <si>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</si>
  <si>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</si>
  <si>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</si>
  <si>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</si>
  <si>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</si>
  <si>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</si>
  <si>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</si>
  <si>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</si>
  <si>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</si>
  <si>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</si>
  <si>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</si>
  <si>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</si>
  <si>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</si>
  <si>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</si>
  <si>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</si>
  <si>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</si>
  <si>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</si>
  <si>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</si>
  <si>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</si>
  <si>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</si>
  <si>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</si>
  <si>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</si>
  <si>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</si>
  <si>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</si>
  <si>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</si>
  <si>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</si>
  <si>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</si>
  <si>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</si>
  <si>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</si>
  <si>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</si>
  <si>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</si>
  <si>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</si>
  <si>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</si>
  <si>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</si>
  <si>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</si>
  <si>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</si>
  <si>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</si>
  <si>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</si>
  <si>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</si>
  <si>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</si>
  <si>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</si>
  <si>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</si>
  <si>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</si>
  <si>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</si>
  <si>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</si>
  <si>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</si>
  <si>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</si>
  <si>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</si>
  <si>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</si>
  <si>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</si>
  <si>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</si>
  <si>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</si>
  <si>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</si>
  <si>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</si>
  <si>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</si>
  <si>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</si>
  <si>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</si>
  <si>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</si>
  <si>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</si>
  <si>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</si>
  <si>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</si>
  <si>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</si>
  <si>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</si>
  <si>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</si>
  <si>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</si>
  <si>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</si>
  <si>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</si>
  <si>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</si>
  <si>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</si>
  <si>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</si>
  <si>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</si>
  <si>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</si>
  <si>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</si>
  <si>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</si>
  <si>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</si>
  <si>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</si>
  <si>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</si>
  <si>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</si>
  <si>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</si>
  <si>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</si>
  <si>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</si>
  <si>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</si>
  <si>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</si>
  <si>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</si>
  <si>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</si>
  <si>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</si>
  <si>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</si>
  <si>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</si>
  <si>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</si>
  <si>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</si>
  <si>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</si>
  <si>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</si>
  <si>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</si>
  <si>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</si>
  <si>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</si>
  <si>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</si>
  <si>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</si>
  <si>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</si>
  <si>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</si>
  <si>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</si>
  <si>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</si>
  <si>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</si>
  <si>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</si>
  <si>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</si>
  <si>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</si>
  <si>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</si>
  <si>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</si>
  <si>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</si>
  <si>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</si>
  <si>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</si>
  <si>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</si>
  <si>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</si>
  <si>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</si>
  <si>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</si>
  <si>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</si>
  <si>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</si>
  <si>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</si>
  <si>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</si>
  <si>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</si>
  <si>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</si>
  <si>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</si>
  <si>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</si>
  <si>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</si>
  <si>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</si>
  <si>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</si>
  <si>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</si>
  <si>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</si>
  <si>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</si>
  <si>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</si>
  <si>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</si>
  <si>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</si>
  <si>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</si>
  <si>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</si>
  <si>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</si>
  <si>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</si>
  <si>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</si>
  <si>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</si>
  <si>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</si>
  <si>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</si>
  <si>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</si>
  <si>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</si>
  <si>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</si>
  <si>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</si>
  <si>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</si>
  <si>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</si>
  <si>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</si>
  <si>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</si>
  <si>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</si>
  <si>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</si>
  <si>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</si>
  <si>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</si>
  <si>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</si>
  <si>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</si>
  <si>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</si>
  <si>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</si>
  <si>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</si>
  <si>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</si>
  <si>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</si>
  <si>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</si>
  <si>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</si>
  <si>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</si>
  <si>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</si>
  <si>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</si>
  <si>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</si>
  <si>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</si>
  <si>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</si>
  <si>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</si>
  <si>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</si>
  <si>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</si>
  <si>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</si>
  <si>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</si>
  <si>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</si>
  <si>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</si>
  <si>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</si>
  <si>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</si>
  <si>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</si>
  <si>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</si>
  <si>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</si>
  <si>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</si>
  <si>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</si>
  <si>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</si>
  <si>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</si>
  <si>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</si>
  <si>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</si>
  <si>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</si>
  <si>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</si>
  <si>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</si>
  <si>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</si>
  <si>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</si>
  <si>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</si>
  <si>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</si>
  <si>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</si>
  <si>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</si>
  <si>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</si>
  <si>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</si>
  <si>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</si>
  <si>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</si>
  <si>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</si>
  <si>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</si>
  <si>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</si>
  <si>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</si>
  <si>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</si>
  <si>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</si>
  <si>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</si>
  <si>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</si>
  <si>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</si>
  <si>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</si>
  <si>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</si>
  <si>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</si>
  <si>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</si>
  <si>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</si>
  <si>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</si>
  <si>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</si>
  <si>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</si>
  <si>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</si>
  <si>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</si>
  <si>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</si>
  <si>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</si>
  <si>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</si>
  <si>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</si>
  <si>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</si>
  <si>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</si>
  <si>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</si>
  <si>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</si>
  <si>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</si>
  <si>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</si>
  <si>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</si>
  <si>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</si>
  <si>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</si>
  <si>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</si>
  <si>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</si>
  <si>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</si>
  <si>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</si>
  <si>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</si>
  <si>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</si>
  <si>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</si>
  <si>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</si>
  <si>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</si>
  <si>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</si>
  <si>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</si>
  <si>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</si>
  <si>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</si>
  <si>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</si>
  <si>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</si>
  <si>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</si>
  <si>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</si>
  <si>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</si>
  <si>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</si>
  <si>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</si>
  <si>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</si>
  <si>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</si>
  <si>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</si>
  <si>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</si>
  <si>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</si>
  <si>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</si>
  <si>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</si>
  <si>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</si>
  <si>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</si>
  <si>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</si>
  <si>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</si>
  <si>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</si>
  <si>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</si>
  <si>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</si>
  <si>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</si>
  <si>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</si>
  <si>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</si>
  <si>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</si>
  <si>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</si>
  <si>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</si>
  <si>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</si>
  <si>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</si>
  <si>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</si>
  <si>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</si>
  <si>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</si>
  <si>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</si>
  <si>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</si>
  <si>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</si>
  <si>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</si>
  <si>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</si>
  <si>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</si>
  <si>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</si>
  <si>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</si>
  <si>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</si>
  <si>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</si>
  <si>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</si>
  <si>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</si>
  <si>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</si>
  <si>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</si>
  <si>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</si>
  <si>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</si>
  <si>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</si>
  <si>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</si>
  <si>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</si>
  <si>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</si>
  <si>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</si>
  <si>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</si>
  <si>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</si>
  <si>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</si>
  <si>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</si>
  <si>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</si>
  <si>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</si>
  <si>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</si>
  <si>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</si>
  <si>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</si>
  <si>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</si>
  <si>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</si>
  <si>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</si>
  <si>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</si>
  <si>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</si>
  <si>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</si>
  <si>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</si>
  <si>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</si>
  <si>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</si>
  <si>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</si>
  <si>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</si>
  <si>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</si>
  <si>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</si>
  <si>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</si>
  <si>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</si>
  <si>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</si>
  <si>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</si>
  <si>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</si>
  <si>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</si>
  <si>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</si>
  <si>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</si>
  <si>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</si>
  <si>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</si>
  <si>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</si>
  <si>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</si>
  <si>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</si>
  <si>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</si>
  <si>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</si>
  <si>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</si>
  <si>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</si>
  <si>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</si>
  <si>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</si>
  <si>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</si>
  <si>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</si>
  <si>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</si>
  <si>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</si>
  <si>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</si>
  <si>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</si>
  <si>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</si>
  <si>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</si>
  <si>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</si>
  <si>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</si>
  <si>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</si>
  <si>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</si>
  <si>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</si>
  <si>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</si>
  <si>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</si>
  <si>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</si>
  <si>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</si>
  <si>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</si>
  <si>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</si>
  <si>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</si>
  <si>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</si>
  <si>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</si>
  <si>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</si>
  <si>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</si>
  <si>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</si>
  <si>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</si>
  <si>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</si>
  <si>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</si>
  <si>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</si>
  <si>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</si>
  <si>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</si>
  <si>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</si>
  <si>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</si>
  <si>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</si>
  <si>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</si>
  <si>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</si>
  <si>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</si>
  <si>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</si>
  <si>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</si>
  <si>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</si>
  <si>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</si>
  <si>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</si>
  <si>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</si>
  <si>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</si>
  <si>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</si>
  <si>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</si>
  <si>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</si>
  <si>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</si>
  <si>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</si>
  <si>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</si>
  <si>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</si>
  <si>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</si>
  <si>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</si>
  <si>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</si>
  <si>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</si>
  <si>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</si>
  <si>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</si>
  <si>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</si>
  <si>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</si>
  <si>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</si>
  <si>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</si>
  <si>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</si>
  <si>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</si>
  <si>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</si>
  <si>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</si>
  <si>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</si>
  <si>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</si>
  <si>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</si>
  <si>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</si>
  <si>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</si>
  <si>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</si>
  <si>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</si>
  <si>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</si>
  <si>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</si>
  <si>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</si>
  <si>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</si>
  <si>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</si>
  <si>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</si>
  <si>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</si>
  <si>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</si>
  <si>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</si>
  <si>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</si>
  <si>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</si>
  <si>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</si>
  <si>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</si>
  <si>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</si>
  <si>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</si>
  <si>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</si>
  <si>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</si>
  <si>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</si>
  <si>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</si>
  <si>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</si>
  <si>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</si>
  <si>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</si>
  <si>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</si>
  <si>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</si>
  <si>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</si>
  <si>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</si>
  <si>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</si>
  <si>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</si>
  <si>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</si>
  <si>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</si>
  <si>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</si>
  <si>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</si>
  <si>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</si>
  <si>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</si>
  <si>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</si>
  <si>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</si>
  <si>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</si>
  <si>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</si>
  <si>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</si>
  <si>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</si>
  <si>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</si>
  <si>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</si>
  <si>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</si>
  <si>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</si>
  <si>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</si>
  <si>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</si>
  <si>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</si>
  <si>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</si>
  <si>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</si>
  <si>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</si>
  <si>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</si>
  <si>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</si>
  <si>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</si>
  <si>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</si>
  <si>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</si>
  <si>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</si>
  <si>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</si>
  <si>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</si>
  <si>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</si>
  <si>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</si>
  <si>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</si>
  <si>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</si>
  <si>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</si>
  <si>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</si>
  <si>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</si>
  <si>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</si>
  <si>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</si>
  <si>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</si>
  <si>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</si>
  <si>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</si>
  <si>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</si>
  <si>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</si>
  <si>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</si>
  <si>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</si>
  <si>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</si>
  <si>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</si>
  <si>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</si>
  <si>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</si>
  <si>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</si>
  <si>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</si>
  <si>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</si>
  <si>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</si>
  <si>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</si>
  <si>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</si>
  <si>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</si>
  <si>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</si>
  <si>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</si>
  <si>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</si>
  <si>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</si>
  <si>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</si>
  <si>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</si>
  <si>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</si>
  <si>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</si>
  <si>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</si>
  <si>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</si>
  <si>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</si>
  <si>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</si>
  <si>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</si>
  <si>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</si>
  <si>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</si>
  <si>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</si>
  <si>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</si>
  <si>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</si>
  <si>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</si>
  <si>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</si>
  <si>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</si>
  <si>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</si>
  <si>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</si>
  <si>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</si>
  <si>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</si>
  <si>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</si>
  <si>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</si>
  <si>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</si>
  <si>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</si>
  <si>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</si>
  <si>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</si>
  <si>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</si>
  <si>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</si>
  <si>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</si>
  <si>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</si>
  <si>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</si>
  <si>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</si>
  <si>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</si>
  <si>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</si>
  <si>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</si>
  <si>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</si>
  <si>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</si>
  <si>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</si>
  <si>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</si>
  <si>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</si>
  <si>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</si>
  <si>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</si>
  <si>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</si>
  <si>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</si>
  <si>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</si>
  <si>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</si>
  <si>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</si>
  <si>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</si>
  <si>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</si>
  <si>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</si>
  <si>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</si>
  <si>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</si>
  <si>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</si>
  <si>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</si>
  <si>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</si>
  <si>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</si>
  <si>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</si>
  <si>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</si>
  <si>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</si>
  <si>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</si>
  <si>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</si>
  <si>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</si>
  <si>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</si>
  <si>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</si>
  <si>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</si>
  <si>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</si>
  <si>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</si>
  <si>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</si>
  <si>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</si>
  <si>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</si>
  <si>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</si>
  <si>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</si>
  <si>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</si>
  <si>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</si>
  <si>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</si>
  <si>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</si>
  <si>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</si>
  <si>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</si>
  <si>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</si>
  <si>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</si>
  <si>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</si>
  <si>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</si>
  <si>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</si>
  <si>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</si>
  <si>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</si>
  <si>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</si>
  <si>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</si>
  <si>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</si>
  <si>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</si>
  <si>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</si>
  <si>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</si>
  <si>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</si>
  <si>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</si>
  <si>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</si>
  <si>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</si>
  <si>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</si>
  <si>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</si>
  <si>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</si>
  <si>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</si>
  <si>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</si>
  <si>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</si>
  <si>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</si>
  <si>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</si>
  <si>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</si>
  <si>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</si>
  <si>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</si>
  <si>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</si>
  <si>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</si>
  <si>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</si>
  <si>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</si>
  <si>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</si>
  <si>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</si>
  <si>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</si>
  <si>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</si>
  <si>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</si>
  <si>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</si>
  <si>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</si>
  <si>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</si>
  <si>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</si>
  <si>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</si>
  <si>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</si>
  <si>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</si>
  <si>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</si>
  <si>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</si>
  <si>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</si>
  <si>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</si>
  <si>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</si>
  <si>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</si>
  <si>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</si>
  <si>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</si>
  <si>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</si>
  <si>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</si>
  <si>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</si>
  <si>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</si>
  <si>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</si>
  <si>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</si>
  <si>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</si>
  <si>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</si>
  <si>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</si>
  <si>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</si>
  <si>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</si>
  <si>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</si>
  <si>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</si>
  <si>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</si>
  <si>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</si>
  <si>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</si>
  <si>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</si>
  <si>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</si>
  <si>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</si>
  <si>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</si>
  <si>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</si>
  <si>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</si>
  <si>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</si>
  <si>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</si>
  <si>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</si>
  <si>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</si>
  <si>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</si>
  <si>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</si>
  <si>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</si>
  <si>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</si>
  <si>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</si>
  <si>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</si>
  <si>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</si>
  <si>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</si>
  <si>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</si>
  <si>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</si>
  <si>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</si>
  <si>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</si>
  <si>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</si>
  <si>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</si>
  <si>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</si>
  <si>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</si>
  <si>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</si>
  <si>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</si>
  <si>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</si>
  <si>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</si>
  <si>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</si>
  <si>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</si>
  <si>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</si>
  <si>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</si>
  <si>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</si>
  <si>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</si>
  <si>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</si>
  <si>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</si>
  <si>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</si>
  <si>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</si>
  <si>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</si>
  <si>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</si>
  <si>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</si>
  <si>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</si>
  <si>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</si>
  <si>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</si>
  <si>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</si>
  <si>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</si>
  <si>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</si>
  <si>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</si>
  <si>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</si>
  <si>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</si>
  <si>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</si>
  <si>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</si>
  <si>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</si>
  <si>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</si>
  <si>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</si>
  <si>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</si>
  <si>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</si>
  <si>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</si>
  <si>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</si>
  <si>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</si>
  <si>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</si>
  <si>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</si>
  <si>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</si>
  <si>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</si>
  <si>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</si>
  <si>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</si>
  <si>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</si>
  <si>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</si>
  <si>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</si>
  <si>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</si>
  <si>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</si>
  <si>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</si>
  <si>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</si>
  <si>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</si>
  <si>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</si>
  <si>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</si>
  <si>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</si>
  <si>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</si>
  <si>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</si>
  <si>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</si>
  <si>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</si>
  <si>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</si>
  <si>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</si>
  <si>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</si>
  <si>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</si>
  <si>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</si>
  <si>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</si>
  <si>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</si>
  <si>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</si>
  <si>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</si>
  <si>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</si>
  <si>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</si>
  <si>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</si>
  <si>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</si>
  <si>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</si>
  <si>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</si>
  <si>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</si>
  <si>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</si>
  <si>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</si>
  <si>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</si>
  <si>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</si>
  <si>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</si>
  <si>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</si>
  <si>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</si>
  <si>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</si>
  <si>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</si>
  <si>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</si>
  <si>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</si>
  <si>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</si>
  <si>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</si>
  <si>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</si>
  <si>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</si>
  <si>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</si>
  <si>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</si>
  <si>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</si>
  <si>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</si>
  <si>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</si>
  <si>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</si>
  <si>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</si>
  <si>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</si>
  <si>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</si>
  <si>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</si>
  <si>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</si>
  <si>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</si>
  <si>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</si>
  <si>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</si>
  <si>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</si>
  <si>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</si>
  <si>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</si>
  <si>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</si>
  <si>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</si>
  <si>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</si>
  <si>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</si>
  <si>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</si>
  <si>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</si>
  <si>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</si>
  <si>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</si>
  <si>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</si>
  <si>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</si>
  <si>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</si>
  <si>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</si>
  <si>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</si>
  <si>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</si>
  <si>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</si>
  <si>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</si>
  <si>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</si>
  <si>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</si>
  <si>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</si>
  <si>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</si>
  <si>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</si>
  <si>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</si>
  <si>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</si>
  <si>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</si>
  <si>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</si>
  <si>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</si>
  <si>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</si>
  <si>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</si>
  <si>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</si>
  <si>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</si>
  <si>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</si>
  <si>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</si>
  <si>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</si>
  <si>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</si>
  <si>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</si>
  <si>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</si>
  <si>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</si>
  <si>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</si>
  <si>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</si>
  <si>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</si>
  <si>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</si>
  <si>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</si>
  <si>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</si>
  <si>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</si>
  <si>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</si>
  <si>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</si>
  <si>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</si>
  <si>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</si>
  <si>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</si>
  <si>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</si>
  <si>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</si>
  <si>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</si>
  <si>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</si>
  <si>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</si>
  <si>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</si>
  <si>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</si>
  <si>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</si>
  <si>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</si>
  <si>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</si>
  <si>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</si>
  <si>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</si>
  <si>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</si>
  <si>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</si>
  <si>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</si>
  <si>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</si>
  <si>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</si>
  <si>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</si>
  <si>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</si>
  <si>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</si>
  <si>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</si>
  <si>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</si>
  <si>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</si>
  <si>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</si>
  <si>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</si>
  <si>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</si>
  <si>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</si>
  <si>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</si>
  <si>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</si>
  <si>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</si>
  <si>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</si>
  <si>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</si>
  <si>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</si>
  <si>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</si>
  <si>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</si>
  <si>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</si>
  <si>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</si>
  <si>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</si>
  <si>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</si>
  <si>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</si>
  <si>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</si>
  <si>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</si>
  <si>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</si>
  <si>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</si>
  <si>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</si>
  <si>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</si>
  <si>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</si>
  <si>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</si>
  <si>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</si>
  <si>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</si>
  <si>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</si>
  <si>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</si>
  <si>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</si>
  <si>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</si>
  <si>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</si>
  <si>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</si>
  <si>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</si>
  <si>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</si>
  <si>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</si>
  <si>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</si>
  <si>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</si>
  <si>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</si>
  <si>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</si>
  <si>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</si>
  <si>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</si>
  <si>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</si>
  <si>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</si>
  <si>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</si>
  <si>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</si>
  <si>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</si>
  <si>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</si>
  <si>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</si>
  <si>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</si>
  <si>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</si>
  <si>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</si>
  <si>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</si>
  <si>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</si>
  <si>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</si>
  <si>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</si>
  <si>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</si>
  <si>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</si>
  <si>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</si>
  <si>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</si>
  <si>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</si>
  <si>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</si>
  <si>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</si>
  <si>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</si>
  <si>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</si>
  <si>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</si>
  <si>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</si>
  <si>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</si>
  <si>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</si>
  <si>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</si>
  <si>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</si>
  <si>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</si>
  <si>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</si>
  <si>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</si>
  <si>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</si>
  <si>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</si>
  <si>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</si>
  <si>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</si>
  <si>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</si>
  <si>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</si>
  <si>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</si>
  <si>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</si>
  <si>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</si>
  <si>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</si>
  <si>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</si>
  <si>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</si>
  <si>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</si>
  <si>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</si>
  <si>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</si>
  <si>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</si>
  <si>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</si>
  <si>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</si>
  <si>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</si>
  <si>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</si>
  <si>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</si>
  <si>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</si>
  <si>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</si>
  <si>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</si>
  <si>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</si>
  <si>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</si>
  <si>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</si>
  <si>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</si>
  <si>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</si>
  <si>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</si>
  <si>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</si>
  <si>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</si>
  <si>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</si>
  <si>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</si>
  <si>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</si>
  <si>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</si>
  <si>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</si>
  <si>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</si>
  <si>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</si>
  <si>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</si>
  <si>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</si>
  <si>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</si>
  <si>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</si>
  <si>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</si>
  <si>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</si>
  <si>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</si>
  <si>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</si>
  <si>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</si>
  <si>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</si>
  <si>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</si>
  <si>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</si>
  <si>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</si>
  <si>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</si>
  <si>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</si>
  <si>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</si>
  <si>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</si>
  <si>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</si>
  <si>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</si>
  <si>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</si>
  <si>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</si>
  <si>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</si>
  <si>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</si>
  <si>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</si>
  <si>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</si>
  <si>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</si>
  <si>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</si>
  <si>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</si>
  <si>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</si>
  <si>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</si>
  <si>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</si>
  <si>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</si>
  <si>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</si>
  <si>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</si>
  <si>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</si>
  <si>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</si>
  <si>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</si>
  <si>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</si>
  <si>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</si>
  <si>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</si>
  <si>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</si>
  <si>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</si>
  <si>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</si>
  <si>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</si>
  <si>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</si>
  <si>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</si>
  <si>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</si>
  <si>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</si>
  <si>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</si>
  <si>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</si>
  <si>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</si>
  <si>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</si>
  <si>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</si>
  <si>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</si>
  <si>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</si>
  <si>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</si>
  <si>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</si>
  <si>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</si>
  <si>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</si>
  <si>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</si>
  <si>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</si>
  <si>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</si>
  <si>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</si>
  <si>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</si>
  <si>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</si>
  <si>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</si>
  <si>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</si>
  <si>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</si>
  <si>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</si>
  <si>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</si>
  <si>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</si>
  <si>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</si>
  <si>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</si>
  <si>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</si>
  <si>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</si>
  <si>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</si>
  <si>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</si>
  <si>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</si>
  <si>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</si>
  <si>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</si>
  <si>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</si>
  <si>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</si>
  <si>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</si>
  <si>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</si>
  <si>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</si>
  <si>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</si>
  <si>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</si>
  <si>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</si>
  <si>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</si>
  <si>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</si>
  <si>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</si>
  <si>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</si>
  <si>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</si>
  <si>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</si>
  <si>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</si>
  <si>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</si>
  <si>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</si>
  <si>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</si>
  <si>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</si>
  <si>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</si>
  <si>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</si>
  <si>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</si>
  <si>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</si>
  <si>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</si>
  <si>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</si>
  <si>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</si>
  <si>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</si>
  <si>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</si>
  <si>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</si>
  <si>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</si>
  <si>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</si>
  <si>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</si>
  <si>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</si>
  <si>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</si>
  <si>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</si>
  <si>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</si>
  <si>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</si>
  <si>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</si>
  <si>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</si>
  <si>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</si>
  <si>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</si>
  <si>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</si>
  <si>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</si>
  <si>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</si>
  <si>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</si>
  <si>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</si>
  <si>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</si>
  <si>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</si>
  <si>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</si>
  <si>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</si>
  <si>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</si>
  <si>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</si>
  <si>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</si>
  <si>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</si>
  <si>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</si>
  <si>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</si>
  <si>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</si>
  <si>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</si>
  <si>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</si>
  <si>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</si>
  <si>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</si>
  <si>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</si>
  <si>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</si>
  <si>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</si>
  <si>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</si>
  <si>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</si>
  <si>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</si>
  <si>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</si>
  <si>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</si>
  <si>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</si>
  <si>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</si>
  <si>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</si>
  <si>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</si>
  <si>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</si>
  <si>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</si>
  <si>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</si>
  <si>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</si>
  <si>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</si>
  <si>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</si>
  <si>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</si>
  <si>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</si>
  <si>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</si>
  <si>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</si>
  <si>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</si>
  <si>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</si>
  <si>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</si>
  <si>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</si>
  <si>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</si>
  <si>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</si>
  <si>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</si>
  <si>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</si>
  <si>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</si>
  <si>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</si>
  <si>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</si>
  <si>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</si>
  <si>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</si>
  <si>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</si>
  <si>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</si>
  <si>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</si>
  <si>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</si>
  <si>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</si>
  <si>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</si>
  <si>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</si>
  <si>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</si>
  <si>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</si>
  <si>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</si>
  <si>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</si>
  <si>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</si>
  <si>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</si>
  <si>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</si>
  <si>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</si>
  <si>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</si>
  <si>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</si>
  <si>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</si>
  <si>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</si>
  <si>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</si>
  <si>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</si>
  <si>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</si>
  <si>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</si>
  <si>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</si>
  <si>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</si>
  <si>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</si>
  <si>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</si>
  <si>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</si>
  <si>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</si>
  <si>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</si>
  <si>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</si>
  <si>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</si>
  <si>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</si>
  <si>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</si>
  <si>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</si>
  <si>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</si>
  <si>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</si>
  <si>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</si>
  <si>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</si>
  <si>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</si>
  <si>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</si>
  <si>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</si>
  <si>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</si>
  <si>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</si>
  <si>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</si>
  <si>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</si>
  <si>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</si>
  <si>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</si>
  <si>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</si>
  <si>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</si>
  <si>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</si>
  <si>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</si>
  <si>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</si>
  <si>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</si>
  <si>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</si>
  <si>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</si>
  <si>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</si>
  <si>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</si>
  <si>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</si>
  <si>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</si>
  <si>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</si>
  <si>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</si>
  <si>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</si>
  <si>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</si>
  <si>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</si>
  <si>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</si>
  <si>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</si>
  <si>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</si>
  <si>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</si>
  <si>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</si>
  <si>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</si>
  <si>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</si>
  <si>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</si>
  <si>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</si>
  <si>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</si>
  <si>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</si>
  <si>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</si>
  <si>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</si>
  <si>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</si>
  <si>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</si>
  <si>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</si>
  <si>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</si>
  <si>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</si>
  <si>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</si>
  <si>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</si>
  <si>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</si>
  <si>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</si>
  <si>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</si>
  <si>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</si>
  <si>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</si>
  <si>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</si>
  <si>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</si>
  <si>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</si>
  <si>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</si>
  <si>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</si>
  <si>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</si>
  <si>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</si>
  <si>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</si>
  <si>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</si>
  <si>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</si>
  <si>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</si>
  <si>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</si>
  <si>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</si>
  <si>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</si>
  <si>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</si>
  <si>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</si>
  <si>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</si>
  <si>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</si>
  <si>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</si>
  <si>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</si>
  <si>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</si>
  <si>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</si>
  <si>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</si>
  <si>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</si>
  <si>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</si>
  <si>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</si>
  <si>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</si>
  <si>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</si>
  <si>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</si>
  <si>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</si>
  <si>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</si>
  <si>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</si>
  <si>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</si>
  <si>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</si>
  <si>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</si>
  <si>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</si>
  <si>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</si>
  <si>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</si>
  <si>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</si>
  <si>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</si>
  <si>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</si>
  <si>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</si>
  <si>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</si>
  <si>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</si>
  <si>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</si>
  <si>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</si>
  <si>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</si>
  <si>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</si>
  <si>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</si>
  <si>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</si>
  <si>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</si>
  <si>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</si>
  <si>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</si>
  <si>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</si>
  <si>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</si>
  <si>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</si>
  <si>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</si>
  <si>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</si>
  <si>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</si>
  <si>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</si>
  <si>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</si>
  <si>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</si>
  <si>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</si>
  <si>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</si>
  <si>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</si>
  <si>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</si>
  <si>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</si>
  <si>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</si>
  <si>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</si>
  <si>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</si>
  <si>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</si>
  <si>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</si>
  <si>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</si>
  <si>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</si>
  <si>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</si>
  <si>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</si>
  <si>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</si>
  <si>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</si>
  <si>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</si>
  <si>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</si>
  <si>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</si>
  <si>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</si>
  <si>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</si>
  <si>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</si>
  <si>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</si>
  <si>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</si>
  <si>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</si>
  <si>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</si>
  <si>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</si>
  <si>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</si>
  <si>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</si>
  <si>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</si>
  <si>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</si>
  <si>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</si>
  <si>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</si>
  <si>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</si>
  <si>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</si>
  <si>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</si>
  <si>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</si>
  <si>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</si>
  <si>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</si>
  <si>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</si>
  <si>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</si>
  <si>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</si>
  <si>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</si>
  <si>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</si>
  <si>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</si>
  <si>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</si>
  <si>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</si>
  <si>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</si>
  <si>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</si>
  <si>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</si>
  <si>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</si>
  <si>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</si>
  <si>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</si>
  <si>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</si>
  <si>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</si>
  <si>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</si>
  <si>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</si>
  <si>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</si>
  <si>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</si>
  <si>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</si>
  <si>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</si>
  <si>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</si>
  <si>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</si>
  <si>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</si>
  <si>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</si>
  <si>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</si>
  <si>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</si>
  <si>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</si>
  <si>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</si>
  <si>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</si>
  <si>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</si>
  <si>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</si>
  <si>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</si>
  <si>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</si>
  <si>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</si>
  <si>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</si>
  <si>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</si>
  <si>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</si>
  <si>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</si>
  <si>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</si>
  <si>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</si>
  <si>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</si>
  <si>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</si>
  <si>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</si>
  <si>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</si>
  <si>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</si>
  <si>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</si>
  <si>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</si>
  <si>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</si>
  <si>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</si>
  <si>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</si>
  <si>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</si>
  <si>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</si>
  <si>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</si>
  <si>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</si>
  <si>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</si>
  <si>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</si>
  <si>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</si>
  <si>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</si>
  <si>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</si>
  <si>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</si>
  <si>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</si>
  <si>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</si>
  <si>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</si>
  <si>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</si>
  <si>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</si>
  <si>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</si>
  <si>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</si>
  <si>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</si>
  <si>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</si>
  <si>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</si>
  <si>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</si>
  <si>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</si>
  <si>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</si>
  <si>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</si>
  <si>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</si>
  <si>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</si>
  <si>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</si>
  <si>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</si>
  <si>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</si>
  <si>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</si>
  <si>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</si>
  <si>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</si>
  <si>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</si>
  <si>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</si>
  <si>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</si>
  <si>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</si>
  <si>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</si>
  <si>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</si>
  <si>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</si>
  <si>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</si>
  <si>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</si>
  <si>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</si>
  <si>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</si>
  <si>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</si>
  <si>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</si>
  <si>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</si>
  <si>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</si>
  <si>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</si>
  <si>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</si>
  <si>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</si>
  <si>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</si>
  <si>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</si>
  <si>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</si>
  <si>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</si>
  <si>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</si>
  <si>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</si>
  <si>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</si>
  <si>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</si>
  <si>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</si>
  <si>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</si>
  <si>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</si>
  <si>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</si>
  <si>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</si>
  <si>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</si>
  <si>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</si>
  <si>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</si>
  <si>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</si>
  <si>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</si>
  <si>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</si>
  <si>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</si>
  <si>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</si>
  <si>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</si>
  <si>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</si>
  <si>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</si>
  <si>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</si>
  <si>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</si>
  <si>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</si>
  <si>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</si>
  <si>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</si>
  <si>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</si>
  <si>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</si>
  <si>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</si>
  <si>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</si>
  <si>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</si>
  <si>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</si>
  <si>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</si>
  <si>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</si>
  <si>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</si>
  <si>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</si>
  <si>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</si>
  <si>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</si>
  <si>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</si>
  <si>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</si>
  <si>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</si>
  <si>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</si>
  <si>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</si>
  <si>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</si>
  <si>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</si>
  <si>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</si>
  <si>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</si>
  <si>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</si>
  <si>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</si>
  <si>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</si>
  <si>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</si>
  <si>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</si>
  <si>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</si>
  <si>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</si>
  <si>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</si>
  <si>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</si>
  <si>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</si>
  <si>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</si>
  <si>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</si>
  <si>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</si>
  <si>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</si>
  <si>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</si>
  <si>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</si>
  <si>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</si>
  <si>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</si>
  <si>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</si>
  <si>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</si>
  <si>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</si>
  <si>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</si>
  <si>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</si>
  <si>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</si>
  <si>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</si>
  <si>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</si>
  <si>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</si>
  <si>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</si>
  <si>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</si>
  <si>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</si>
  <si>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</si>
  <si>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</si>
  <si>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</si>
  <si>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</si>
  <si>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</si>
  <si>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</si>
  <si>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</si>
  <si>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</si>
  <si>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</si>
  <si>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</si>
  <si>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</si>
  <si>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</si>
  <si>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</si>
  <si>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</si>
  <si>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</si>
  <si>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</si>
  <si>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</si>
  <si>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</si>
  <si>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</si>
  <si>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</si>
  <si>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</si>
  <si>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</si>
  <si>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</si>
  <si>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</si>
  <si>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</si>
  <si>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</si>
  <si>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</si>
  <si>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</si>
  <si>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</si>
  <si>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</si>
  <si>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</si>
  <si>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</si>
  <si>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</si>
  <si>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</si>
  <si>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</si>
  <si>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</si>
  <si>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</si>
  <si>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</si>
  <si>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</si>
  <si>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</si>
  <si>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</si>
  <si>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</si>
  <si>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</si>
  <si>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</si>
  <si>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</si>
  <si>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</si>
  <si>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</si>
  <si>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</si>
  <si>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</si>
  <si>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</si>
  <si>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</si>
  <si>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</si>
  <si>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</si>
  <si>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</si>
  <si>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</si>
  <si>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</si>
  <si>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</si>
  <si>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</si>
  <si>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</si>
  <si>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</si>
  <si>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</si>
  <si>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</si>
  <si>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</si>
  <si>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</si>
  <si>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</si>
  <si>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</si>
  <si>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</si>
  <si>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</si>
  <si>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</si>
  <si>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</si>
  <si>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</si>
  <si>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</si>
  <si>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</si>
  <si>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</si>
  <si>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</si>
  <si>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</si>
  <si>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</si>
  <si>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</si>
  <si>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</si>
  <si>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</si>
  <si>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</si>
  <si>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</si>
  <si>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</si>
  <si>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</si>
  <si>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</si>
  <si>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</si>
  <si>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</si>
  <si>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</si>
  <si>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</si>
  <si>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</si>
  <si>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</si>
  <si>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</si>
  <si>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</si>
  <si>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</si>
  <si>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</si>
  <si>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</si>
  <si>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</si>
  <si>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</si>
  <si>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</si>
  <si>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</si>
  <si>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</si>
  <si>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</si>
  <si>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</si>
  <si>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</si>
  <si>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</si>
  <si>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</si>
  <si>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</si>
  <si>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</si>
  <si>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</si>
  <si>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</si>
  <si>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</si>
  <si>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</si>
  <si>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</si>
  <si>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</si>
  <si>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</si>
  <si>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</si>
  <si>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</si>
  <si>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</si>
  <si>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</si>
  <si>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</si>
  <si>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</si>
  <si>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</si>
  <si>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</si>
  <si>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</si>
  <si>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</si>
  <si>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</si>
  <si>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</si>
  <si>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</si>
  <si>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</si>
  <si>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</si>
  <si>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</si>
  <si>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</si>
  <si>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</si>
  <si>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</si>
  <si>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</si>
  <si>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</si>
  <si>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</si>
  <si>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</si>
  <si>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</si>
  <si>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</si>
  <si>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</si>
  <si>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</si>
  <si>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</si>
  <si>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</si>
  <si>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</si>
  <si>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</si>
  <si>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</si>
  <si>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</si>
  <si>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</si>
  <si>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</si>
  <si>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</si>
  <si>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</si>
  <si>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</si>
  <si>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</si>
  <si>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</si>
  <si>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</si>
  <si>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</si>
  <si>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</si>
  <si>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</si>
  <si>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</si>
  <si>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</si>
  <si>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</si>
  <si>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</si>
  <si>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</si>
  <si>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</si>
  <si>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</si>
  <si>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</si>
  <si>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</si>
  <si>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</si>
  <si>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</si>
  <si>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</si>
  <si>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</si>
  <si>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</si>
  <si>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</si>
  <si>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</si>
  <si>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</si>
  <si>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</si>
  <si>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</si>
  <si>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</si>
  <si>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</si>
  <si>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</si>
  <si>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</si>
  <si>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</si>
  <si>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</si>
  <si>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</si>
  <si>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</si>
  <si>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</si>
  <si>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</si>
  <si>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</si>
  <si>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</si>
  <si>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</si>
  <si>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</si>
  <si>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</si>
  <si>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</si>
  <si>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</si>
  <si>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</si>
  <si>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</si>
  <si>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</si>
  <si>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</si>
  <si>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</si>
  <si>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</si>
  <si>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</si>
  <si>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</si>
  <si>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</si>
  <si>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</si>
  <si>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</si>
  <si>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</si>
  <si>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</si>
  <si>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</si>
  <si>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</si>
  <si>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</si>
  <si>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</si>
  <si>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</si>
  <si>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</si>
  <si>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</si>
  <si>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</si>
  <si>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</si>
  <si>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</si>
  <si>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</si>
  <si>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</si>
  <si>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</si>
  <si>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</si>
  <si>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</si>
  <si>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</si>
  <si>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</si>
  <si>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</si>
  <si>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</si>
  <si>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</si>
  <si>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</si>
  <si>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</si>
  <si>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</si>
  <si>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</si>
  <si>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</si>
  <si>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</si>
  <si>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</si>
  <si>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</si>
  <si>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</si>
  <si>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</si>
  <si>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</si>
  <si>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</si>
  <si>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</si>
  <si>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</si>
  <si>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</si>
  <si>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</si>
  <si>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</si>
  <si>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</si>
  <si>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</si>
  <si>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</si>
  <si>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</si>
  <si>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</si>
  <si>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</si>
  <si>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</si>
  <si>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</si>
  <si>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</si>
  <si>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</si>
  <si>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</si>
  <si>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</si>
  <si>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</si>
  <si>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</si>
  <si>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</si>
  <si>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</si>
  <si>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</si>
  <si>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</si>
  <si>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</si>
  <si>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</si>
  <si>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</si>
  <si>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</si>
  <si>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</si>
  <si>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</si>
  <si>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</si>
  <si>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</si>
  <si>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</si>
  <si>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</si>
  <si>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</si>
  <si>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</si>
  <si>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</si>
  <si>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</si>
  <si>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</si>
  <si>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</si>
  <si>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</si>
  <si>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</si>
  <si>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</si>
  <si>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</si>
  <si>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</si>
  <si>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</si>
  <si>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</si>
  <si>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</si>
  <si>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</si>
  <si>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</si>
  <si>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</si>
  <si>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</si>
  <si>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</si>
  <si>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</si>
  <si>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</si>
  <si>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</si>
  <si>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</si>
  <si>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</si>
  <si>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</si>
  <si>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</si>
  <si>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</si>
  <si>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</si>
  <si>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</si>
  <si>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</si>
  <si>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</si>
  <si>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</si>
  <si>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</si>
  <si>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</si>
  <si>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</si>
  <si>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</si>
  <si>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</si>
  <si>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</si>
  <si>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</si>
  <si>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</si>
  <si>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</si>
  <si>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</si>
  <si>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</si>
  <si>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</si>
  <si>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</si>
  <si>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</si>
  <si>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</si>
  <si>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</si>
  <si>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</si>
  <si>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</si>
  <si>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</si>
  <si>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</si>
  <si>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</si>
  <si>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</si>
  <si>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</si>
  <si>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</si>
  <si>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</si>
  <si>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</si>
  <si>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</si>
  <si>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</si>
  <si>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</si>
  <si>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</si>
  <si>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</si>
  <si>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</si>
  <si>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</si>
  <si>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</si>
  <si>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</si>
  <si>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</si>
  <si>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</si>
  <si>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</si>
  <si>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</si>
  <si>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</si>
  <si>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</si>
  <si>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</si>
  <si>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</si>
  <si>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</si>
  <si>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</si>
  <si>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</si>
  <si>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</si>
  <si>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</si>
  <si>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</si>
  <si>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</si>
  <si>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</si>
  <si>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</si>
  <si>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</si>
  <si>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</si>
  <si>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</si>
  <si>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</si>
  <si>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</si>
  <si>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</si>
  <si>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</si>
  <si>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</si>
  <si>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</si>
  <si>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</si>
  <si>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</si>
  <si>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</si>
  <si>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</si>
  <si>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</si>
  <si>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</si>
  <si>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</si>
  <si>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</si>
  <si>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</si>
  <si>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</si>
  <si>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</si>
  <si>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</si>
  <si>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</si>
  <si>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</si>
  <si>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</si>
  <si>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</si>
  <si>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</si>
  <si>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</si>
  <si>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</si>
  <si>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</si>
  <si>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</si>
  <si>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</si>
  <si>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</si>
  <si>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</si>
  <si>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</si>
  <si>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</si>
  <si>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</si>
  <si>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</si>
  <si>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</si>
  <si>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</si>
  <si>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</si>
  <si>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</si>
  <si>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</si>
  <si>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</si>
  <si>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</si>
  <si>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</si>
  <si>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</si>
  <si>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</si>
  <si>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</si>
  <si>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</si>
  <si>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</si>
  <si>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</si>
  <si>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</si>
  <si>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</si>
  <si>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</si>
  <si>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</si>
  <si>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</si>
  <si>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</si>
  <si>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</si>
  <si>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</si>
  <si>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</si>
  <si>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</si>
  <si>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</si>
  <si>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</si>
  <si>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</si>
  <si>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</si>
  <si>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</si>
  <si>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</si>
  <si>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</si>
  <si>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</si>
  <si>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</si>
  <si>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</si>
  <si>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</si>
  <si>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</si>
  <si>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</si>
  <si>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</si>
  <si>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</si>
  <si>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</si>
  <si>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</si>
  <si>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</si>
  <si>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</si>
  <si>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</si>
  <si>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</si>
  <si>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</si>
  <si>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</si>
  <si>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</si>
  <si>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</si>
  <si>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</si>
  <si>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</si>
  <si>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</si>
  <si>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</si>
  <si>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</si>
  <si>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</si>
  <si>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</si>
  <si>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</si>
  <si>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</si>
  <si>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</si>
  <si>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</si>
  <si>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</si>
  <si>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</si>
  <si>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</si>
  <si>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</si>
  <si>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</si>
  <si>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</si>
  <si>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</si>
  <si>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</si>
  <si>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</si>
  <si>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</si>
  <si>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</si>
  <si>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</si>
  <si>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</si>
  <si>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</si>
  <si>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</si>
  <si>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</si>
  <si>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</si>
  <si>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</si>
  <si>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</si>
  <si>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</si>
  <si>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</si>
  <si>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</si>
  <si>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</si>
  <si>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</si>
  <si>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</si>
  <si>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</si>
  <si>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</si>
  <si>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</si>
  <si>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</si>
  <si>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</si>
  <si>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</si>
  <si>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</si>
  <si>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</si>
  <si>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</si>
  <si>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</si>
  <si>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</si>
  <si>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</si>
  <si>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</si>
  <si>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</si>
  <si>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</si>
  <si>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</si>
  <si>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</si>
  <si>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</si>
  <si>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</si>
  <si>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</si>
  <si>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</si>
  <si>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</si>
  <si>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</si>
  <si>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</si>
  <si>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</si>
  <si>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</si>
  <si>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</si>
  <si>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</si>
  <si>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</si>
  <si>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</si>
  <si>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</si>
  <si>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</si>
  <si>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</si>
  <si>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</si>
  <si>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</si>
  <si>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</si>
  <si>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</si>
  <si>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</si>
  <si>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</si>
  <si>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</si>
  <si>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</si>
  <si>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</si>
  <si>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</si>
  <si>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</si>
  <si>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</si>
  <si>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</si>
  <si>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</si>
  <si>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</si>
  <si>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</si>
  <si>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</si>
  <si>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</si>
  <si>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</si>
  <si>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</si>
  <si>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</si>
  <si>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</si>
  <si>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</si>
  <si>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</si>
  <si>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</si>
  <si>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</si>
  <si>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</si>
  <si>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</si>
  <si>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</si>
  <si>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</si>
  <si>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</si>
  <si>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</si>
  <si>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</si>
  <si>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</si>
  <si>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</si>
  <si>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</si>
  <si>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</si>
  <si>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</si>
  <si>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</si>
  <si>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</si>
  <si>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</si>
  <si>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</si>
  <si>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</si>
  <si>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</si>
  <si>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</si>
  <si>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</si>
  <si>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</si>
  <si>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</si>
  <si>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</si>
  <si>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</si>
  <si>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</si>
  <si>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</si>
  <si>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</si>
  <si>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</si>
  <si>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</si>
  <si>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</si>
  <si>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</si>
  <si>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</si>
  <si>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</si>
  <si>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</si>
  <si>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</si>
  <si>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</si>
  <si>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</si>
  <si>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</si>
  <si>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</si>
  <si>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</si>
  <si>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</si>
  <si>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</si>
  <si>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</si>
  <si>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</si>
  <si>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</si>
  <si>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</si>
  <si>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</si>
  <si>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</si>
  <si>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</si>
  <si>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</si>
  <si>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</si>
  <si>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</si>
  <si>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</si>
  <si>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</si>
  <si>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</si>
  <si>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</si>
  <si>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</si>
  <si>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</si>
  <si>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</si>
  <si>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</si>
  <si>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</si>
  <si>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</si>
  <si>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</si>
  <si>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</si>
  <si>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</si>
  <si>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</si>
  <si>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</si>
  <si>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</si>
  <si>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</si>
  <si>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</si>
  <si>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</si>
  <si>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</si>
  <si>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</si>
  <si>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</si>
  <si>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</si>
  <si>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</si>
  <si>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</si>
  <si>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</si>
  <si>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</si>
  <si>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</si>
  <si>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</si>
  <si>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</si>
  <si>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</si>
  <si>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</si>
  <si>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</si>
  <si>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</si>
  <si>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</si>
  <si>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</si>
  <si>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</si>
  <si>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</si>
  <si>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</si>
  <si>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</si>
  <si>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</si>
  <si>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</si>
  <si>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</si>
  <si>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</si>
  <si>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</si>
  <si>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</si>
  <si>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</si>
  <si>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</si>
  <si>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</si>
  <si>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</si>
  <si>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</si>
  <si>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</si>
  <si>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</si>
  <si>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</si>
  <si>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</si>
  <si>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</si>
  <si>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</si>
  <si>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</si>
  <si>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</si>
  <si>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</si>
  <si>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</si>
  <si>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</si>
  <si>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</si>
  <si>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</si>
  <si>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</si>
  <si>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</si>
  <si>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</si>
  <si>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</si>
  <si>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</si>
  <si>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</si>
  <si>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</si>
  <si>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</si>
  <si>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</si>
  <si>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</si>
  <si>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</si>
  <si>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</si>
  <si>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</si>
  <si>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</si>
  <si>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</si>
  <si>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</si>
  <si>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</si>
  <si>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</si>
  <si>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</si>
  <si>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</si>
  <si>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</si>
  <si>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</si>
  <si>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</si>
  <si>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</si>
  <si>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</si>
  <si>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</si>
  <si>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</si>
  <si>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</si>
  <si>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</si>
  <si>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</si>
  <si>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</si>
  <si>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</si>
  <si>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</si>
  <si>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</si>
  <si>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</si>
  <si>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</si>
  <si>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</si>
  <si>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</si>
  <si>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</si>
  <si>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</si>
  <si>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</si>
  <si>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</si>
  <si>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</si>
  <si>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</si>
  <si>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</si>
  <si>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</si>
  <si>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</si>
  <si>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</si>
  <si>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</si>
  <si>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</si>
  <si>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</si>
  <si>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</si>
  <si>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</si>
  <si>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</si>
  <si>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</si>
  <si>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</si>
  <si>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</si>
  <si>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</si>
  <si>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</si>
  <si>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</si>
  <si>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</si>
  <si>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</si>
  <si>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</si>
  <si>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</si>
  <si>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</si>
  <si>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</si>
  <si>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</si>
  <si>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</si>
  <si>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</si>
  <si>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</si>
  <si>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</si>
  <si>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</si>
  <si>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</si>
  <si>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</si>
  <si>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</si>
  <si>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</si>
  <si>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</si>
  <si>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</si>
  <si>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</si>
  <si>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</si>
  <si>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</si>
  <si>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</si>
  <si>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</si>
  <si>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</si>
  <si>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</si>
  <si>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</si>
  <si>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</si>
  <si>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</si>
  <si>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</si>
  <si>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</si>
  <si>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</si>
  <si>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</si>
  <si>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</si>
  <si>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</si>
  <si>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</si>
  <si>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</si>
  <si>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</si>
  <si>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</si>
  <si>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</si>
  <si>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</si>
  <si>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</si>
  <si>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</si>
  <si>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</si>
  <si>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</si>
  <si>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</si>
  <si>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</si>
  <si>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</si>
  <si>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</si>
  <si>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</si>
  <si>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</si>
  <si>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</si>
  <si>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</si>
  <si>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</si>
  <si>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</si>
  <si>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</si>
  <si>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</si>
  <si>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</si>
  <si>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</si>
  <si>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</si>
  <si>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</si>
  <si>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</si>
  <si>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</si>
  <si>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</si>
  <si>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</si>
  <si>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</si>
  <si>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</si>
  <si>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</si>
  <si>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</si>
  <si>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</si>
  <si>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</si>
  <si>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</si>
  <si>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</si>
  <si>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</si>
  <si>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</si>
  <si>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</si>
  <si>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</si>
  <si>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</si>
  <si>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</si>
  <si>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</si>
  <si>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</si>
  <si>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</si>
  <si>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</si>
  <si>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</si>
  <si>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</si>
  <si>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</si>
  <si>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</si>
  <si>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</si>
  <si>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</si>
  <si>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</si>
  <si>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</si>
  <si>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</si>
  <si>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</si>
  <si>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</si>
  <si>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</si>
  <si>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</si>
  <si>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</si>
  <si>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</si>
  <si>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</si>
  <si>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</si>
  <si>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</si>
  <si>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</si>
  <si>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</si>
  <si>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</si>
  <si>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</si>
  <si>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</si>
  <si>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</si>
  <si>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</si>
  <si>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</si>
  <si>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</si>
  <si>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</si>
  <si>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</si>
  <si>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</si>
  <si>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</si>
  <si>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</si>
  <si>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</si>
  <si>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</si>
  <si>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</si>
  <si>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</si>
  <si>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</si>
  <si>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</si>
  <si>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</si>
  <si>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</si>
  <si>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</si>
  <si>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</si>
  <si>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</si>
  <si>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</si>
  <si>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</si>
  <si>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</si>
  <si>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</si>
  <si>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</si>
  <si>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</si>
  <si>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</si>
  <si>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</si>
  <si>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</si>
  <si>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</si>
  <si>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</si>
  <si>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</si>
  <si>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</si>
  <si>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</si>
  <si>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</si>
  <si>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</si>
  <si>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</si>
  <si>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</si>
  <si>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</si>
  <si>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</si>
  <si>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</si>
  <si>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</si>
  <si>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</si>
  <si>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</si>
  <si>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</si>
  <si>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</si>
  <si>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</si>
  <si>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</si>
  <si>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</si>
  <si>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</si>
  <si>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</si>
  <si>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</si>
  <si>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</si>
  <si>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</si>
  <si>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</si>
  <si>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</si>
  <si>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</si>
  <si>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</si>
  <si>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</si>
  <si>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</si>
  <si>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</si>
  <si>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</si>
  <si>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</si>
  <si>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</si>
  <si>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</si>
  <si>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</si>
  <si>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</si>
  <si>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</si>
  <si>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</si>
  <si>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</si>
  <si>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</si>
  <si>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</si>
  <si>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</si>
  <si>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</si>
  <si>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</si>
  <si>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</si>
  <si>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</si>
  <si>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</si>
  <si>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</si>
  <si>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</si>
  <si>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</si>
  <si>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</si>
  <si>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</si>
  <si>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</si>
  <si>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</si>
  <si>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</si>
  <si>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</si>
  <si>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</si>
  <si>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</si>
  <si>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</si>
  <si>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</si>
  <si>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</si>
  <si>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</si>
  <si>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</si>
  <si>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</si>
  <si>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</si>
  <si>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</si>
  <si>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</si>
  <si>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</si>
  <si>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</si>
  <si>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</si>
  <si>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</si>
  <si>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</si>
  <si>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</si>
  <si>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</si>
  <si>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</si>
  <si>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</si>
  <si>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</si>
  <si>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</si>
  <si>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</si>
  <si>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</si>
  <si>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</si>
  <si>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</si>
  <si>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</si>
  <si>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</si>
  <si>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</si>
  <si>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</si>
  <si>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</si>
  <si>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</si>
  <si>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</si>
  <si>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</si>
  <si>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</si>
  <si>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</si>
  <si>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</si>
  <si>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</si>
  <si>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</si>
  <si>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</si>
  <si>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</si>
  <si>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</si>
  <si>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</si>
  <si>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</si>
  <si>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</si>
  <si>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</si>
  <si>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</si>
  <si>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</si>
  <si>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</si>
  <si>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</si>
  <si>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</si>
  <si>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</si>
  <si>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</si>
  <si>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</si>
  <si>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</si>
  <si>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</si>
  <si>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</si>
  <si>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</si>
  <si>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</si>
  <si>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</si>
  <si>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</si>
  <si>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</si>
  <si>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</si>
  <si>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</si>
  <si>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</si>
  <si>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</si>
  <si>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</si>
  <si>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</si>
  <si>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</si>
  <si>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</si>
  <si>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</si>
  <si>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</si>
  <si>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</si>
  <si>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</si>
  <si>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</si>
  <si>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</si>
  <si>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</si>
  <si>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</si>
  <si>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</si>
  <si>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</si>
  <si>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</si>
  <si>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</si>
  <si>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</si>
  <si>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</si>
  <si>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</si>
  <si>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</si>
  <si>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</si>
  <si>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</si>
  <si>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</si>
  <si>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</si>
  <si>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</si>
  <si>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</si>
  <si>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</si>
  <si>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</si>
  <si>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</si>
  <si>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</si>
  <si>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</si>
  <si>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</si>
  <si>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</si>
  <si>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</si>
  <si>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</si>
  <si>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</si>
  <si>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</si>
  <si>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</si>
  <si>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</si>
  <si>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</si>
  <si>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</si>
  <si>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</si>
  <si>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</si>
  <si>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</si>
  <si>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</si>
  <si>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</si>
  <si>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</si>
  <si>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</si>
  <si>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</si>
  <si>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</si>
  <si>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</si>
  <si>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</si>
  <si>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</si>
  <si>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</si>
  <si>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</si>
  <si>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</si>
  <si>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</si>
  <si>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</si>
  <si>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</si>
  <si>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</si>
  <si>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</si>
  <si>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</si>
  <si>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</si>
  <si>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</si>
  <si>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</si>
  <si>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</si>
  <si>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</si>
  <si>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</si>
  <si>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</si>
  <si>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</si>
  <si>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</si>
  <si>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</si>
  <si>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</si>
  <si>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</si>
  <si>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</si>
  <si>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</si>
  <si>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</si>
  <si>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</si>
  <si>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</si>
  <si>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</si>
  <si>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</si>
  <si>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</si>
  <si>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</si>
  <si>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</si>
  <si>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</si>
  <si>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</si>
  <si>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</si>
  <si>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</si>
  <si>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</si>
  <si>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</si>
  <si>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</si>
  <si>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</si>
  <si>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</si>
  <si>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</si>
  <si>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</si>
  <si>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</si>
  <si>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</si>
  <si>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</si>
  <si>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</si>
  <si>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</si>
  <si>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</si>
  <si>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</si>
  <si>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</si>
  <si>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</si>
  <si>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</si>
  <si>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</si>
  <si>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</si>
  <si>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</si>
  <si>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</si>
  <si>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</si>
  <si>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</si>
  <si>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</si>
  <si>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</si>
  <si>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</si>
  <si>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</si>
  <si>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</si>
  <si>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</si>
  <si>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</si>
  <si>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</si>
  <si>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</si>
  <si>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</si>
  <si>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</si>
  <si>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</si>
  <si>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</si>
  <si>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</si>
  <si>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</si>
  <si>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</si>
  <si>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</si>
  <si>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</si>
  <si>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</si>
  <si>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</si>
  <si>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</si>
  <si>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</si>
  <si>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</si>
  <si>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</si>
  <si>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</si>
  <si>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</si>
  <si>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</si>
  <si>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</si>
  <si>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</si>
  <si>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</si>
  <si>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</si>
  <si>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</si>
  <si>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</si>
  <si>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</si>
  <si>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</si>
  <si>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</si>
  <si>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</si>
  <si>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</si>
  <si>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</si>
  <si>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</si>
  <si>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</si>
  <si>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</si>
  <si>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</si>
  <si>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</si>
  <si>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</si>
  <si>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</si>
  <si>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</si>
  <si>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</si>
  <si>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</si>
  <si>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</si>
  <si>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</si>
  <si>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</si>
  <si>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</si>
  <si>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</si>
  <si>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</si>
  <si>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</si>
  <si>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</si>
  <si>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</si>
  <si>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</si>
  <si>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</si>
  <si>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</si>
  <si>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</si>
  <si>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</si>
  <si>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</si>
  <si>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</si>
  <si>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</si>
  <si>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</si>
  <si>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</si>
  <si>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</si>
  <si>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</si>
  <si>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</si>
  <si>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</si>
  <si>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</si>
  <si>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</si>
  <si>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</si>
  <si>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</si>
  <si>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</si>
  <si>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</si>
  <si>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</si>
  <si>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</si>
  <si>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</si>
  <si>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</si>
  <si>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</si>
  <si>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</si>
  <si>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</si>
  <si>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</si>
  <si>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</si>
  <si>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</si>
  <si>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</si>
  <si>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</si>
  <si>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</si>
  <si>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</si>
  <si>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</si>
  <si>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</si>
  <si>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</si>
  <si>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</si>
  <si>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</si>
  <si>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</si>
  <si>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</si>
  <si>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</si>
  <si>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</si>
  <si>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</si>
  <si>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</si>
  <si>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</si>
  <si>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</si>
  <si>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</si>
  <si>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</si>
  <si>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</si>
  <si>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</si>
  <si>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</si>
  <si>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</si>
  <si>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</si>
  <si>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</si>
  <si>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</si>
  <si>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</si>
  <si>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</si>
  <si>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</si>
  <si>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</si>
  <si>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</si>
  <si>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</si>
  <si>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</si>
  <si>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</si>
  <si>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</si>
  <si>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</si>
  <si>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</si>
  <si>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</si>
  <si>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</si>
  <si>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</si>
  <si>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</si>
  <si>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</si>
  <si>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</si>
  <si>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</si>
  <si>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</si>
  <si>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</si>
  <si>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</si>
  <si>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</si>
  <si>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</si>
  <si>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</si>
  <si>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</si>
  <si>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</si>
  <si>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</si>
  <si>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</si>
  <si>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</si>
  <si>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</si>
  <si>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</si>
  <si>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</si>
  <si>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</si>
  <si>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</si>
  <si>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</si>
  <si>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</si>
  <si>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</si>
  <si>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</si>
  <si>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</si>
  <si>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</si>
  <si>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</si>
  <si>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</si>
  <si>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</si>
  <si>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</si>
  <si>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</si>
  <si>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</si>
  <si>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</si>
  <si>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</si>
  <si>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</si>
  <si>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</si>
  <si>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</si>
  <si>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</si>
  <si>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</si>
  <si>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</si>
  <si>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</si>
  <si>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</si>
  <si>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</si>
  <si>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</si>
  <si>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</si>
  <si>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</si>
  <si>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</si>
  <si>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</si>
  <si>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</si>
  <si>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</si>
  <si>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</si>
  <si>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</si>
  <si>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</si>
  <si>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</si>
  <si>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</si>
  <si>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</si>
  <si>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</si>
  <si>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</si>
  <si>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</si>
  <si>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</si>
  <si>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</si>
  <si>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</si>
  <si>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</si>
  <si>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</si>
  <si>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</si>
  <si>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</si>
  <si>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</si>
  <si>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</si>
  <si>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</si>
  <si>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</si>
  <si>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</si>
  <si>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</si>
  <si>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</si>
  <si>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</si>
  <si>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</si>
  <si>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</si>
  <si>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</si>
  <si>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</si>
  <si>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</si>
  <si>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</si>
  <si>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</si>
  <si>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</si>
  <si>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</si>
  <si>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</si>
  <si>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</si>
  <si>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</si>
  <si>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</si>
  <si>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</si>
  <si>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</si>
  <si>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</si>
  <si>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</si>
  <si>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</si>
  <si>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</si>
  <si>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</si>
  <si>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</si>
  <si>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</si>
  <si>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</si>
  <si>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</si>
  <si>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</si>
  <si>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</si>
  <si>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</si>
  <si>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</si>
  <si>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</si>
  <si>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</si>
  <si>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</si>
  <si>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</si>
  <si>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</si>
  <si>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</si>
  <si>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</si>
  <si>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</si>
  <si>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</si>
  <si>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</si>
  <si>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</si>
  <si>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</si>
  <si>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</si>
  <si>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</si>
  <si>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</si>
  <si>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</si>
  <si>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</si>
  <si>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</si>
  <si>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</si>
  <si>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</si>
  <si>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</si>
  <si>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</si>
  <si>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</si>
  <si>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</si>
  <si>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</si>
  <si>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</si>
  <si>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</si>
  <si>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</si>
  <si>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</si>
  <si>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</si>
  <si>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</si>
  <si>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</si>
  <si>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</si>
  <si>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</si>
  <si>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</si>
  <si>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</si>
  <si>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</si>
  <si>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</si>
  <si>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</si>
  <si>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</si>
  <si>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</si>
  <si>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</si>
  <si>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</si>
  <si>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</si>
  <si>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</si>
  <si>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</si>
  <si>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</si>
  <si>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</si>
  <si>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</si>
  <si>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</si>
  <si>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</si>
  <si>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</si>
  <si>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</si>
  <si>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</si>
  <si>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</si>
  <si>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</si>
  <si>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</si>
  <si>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</si>
  <si>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</si>
  <si>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</si>
  <si>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</si>
  <si>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</si>
  <si>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</si>
  <si>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</si>
  <si>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</si>
  <si>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</si>
  <si>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</si>
  <si>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</si>
  <si>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</si>
  <si>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</si>
  <si>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</si>
  <si>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</si>
  <si>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</si>
  <si>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</si>
  <si>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</si>
  <si>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</si>
  <si>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</si>
  <si>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</si>
  <si>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</si>
  <si>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</si>
  <si>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</si>
  <si>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</si>
  <si>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</si>
  <si>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</si>
  <si>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</si>
  <si>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</si>
  <si>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</si>
  <si>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</si>
  <si>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</si>
  <si>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</si>
  <si>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</si>
  <si>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</si>
  <si>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</si>
  <si>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</si>
  <si>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</si>
  <si>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</si>
  <si>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</si>
  <si>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</si>
  <si>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</si>
  <si>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</si>
  <si>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</si>
  <si>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</si>
  <si>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</si>
  <si>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</si>
  <si>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</si>
  <si>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</si>
  <si>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</si>
  <si>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</si>
  <si>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</si>
  <si>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</si>
  <si>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</si>
  <si>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</si>
  <si>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</si>
  <si>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</si>
  <si>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</si>
  <si>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</si>
  <si>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</si>
  <si>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</si>
  <si>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</si>
  <si>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</si>
  <si>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</si>
  <si>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</si>
  <si>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</si>
  <si>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</si>
  <si>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</si>
  <si>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</si>
  <si>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</si>
  <si>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</si>
  <si>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</si>
  <si>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</si>
  <si>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</si>
  <si>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</si>
  <si>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</si>
  <si>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</si>
  <si>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</si>
  <si>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</si>
  <si>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</si>
  <si>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</si>
  <si>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</si>
  <si>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</si>
  <si>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</si>
  <si>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</si>
  <si>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</si>
  <si>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</si>
  <si>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</si>
  <si>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</si>
  <si>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</si>
  <si>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</si>
  <si>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</si>
  <si>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</si>
  <si>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</si>
  <si>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</si>
  <si>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</si>
  <si>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</si>
  <si>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</si>
  <si>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</si>
  <si>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</si>
  <si>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</si>
  <si>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</si>
  <si>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</si>
  <si>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</si>
  <si>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</si>
  <si>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</si>
  <si>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</si>
  <si>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</si>
  <si>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</si>
  <si>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</si>
  <si>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</si>
  <si>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</si>
  <si>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</si>
  <si>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</si>
  <si>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</si>
  <si>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</si>
  <si>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</si>
  <si>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</si>
  <si>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</si>
  <si>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</si>
  <si>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</si>
  <si>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</si>
  <si>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</si>
  <si>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</si>
  <si>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</si>
  <si>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</si>
  <si>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</si>
  <si>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</si>
  <si>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</si>
  <si>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</si>
  <si>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</si>
  <si>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</si>
  <si>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</si>
  <si>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</si>
  <si>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</si>
  <si>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</si>
  <si>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</si>
  <si>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</si>
  <si>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</si>
  <si>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</si>
  <si>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</si>
  <si>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</si>
  <si>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</si>
  <si>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</si>
  <si>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</si>
  <si>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</si>
  <si>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</si>
  <si>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</si>
  <si>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</si>
  <si>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</si>
  <si>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</si>
  <si>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</si>
  <si>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</si>
  <si>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</si>
  <si>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</si>
  <si>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</si>
  <si>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</si>
  <si>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</si>
  <si>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</si>
  <si>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</si>
  <si>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</si>
  <si>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</si>
  <si>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</si>
  <si>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</si>
  <si>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</si>
  <si>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</si>
  <si>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</si>
  <si>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</si>
  <si>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</si>
  <si>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</si>
  <si>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</si>
  <si>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</si>
  <si>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</si>
  <si>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</si>
  <si>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</si>
  <si>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</si>
  <si>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</si>
  <si>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</si>
  <si>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</si>
  <si>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</si>
  <si>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</si>
  <si>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</si>
  <si>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</si>
  <si>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</si>
  <si>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</si>
  <si>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</si>
  <si>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</si>
  <si>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</si>
  <si>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</si>
  <si>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</si>
  <si>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</si>
  <si>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</si>
  <si>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</si>
  <si>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</si>
  <si>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</si>
  <si>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</si>
  <si>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</si>
  <si>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</si>
  <si>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</si>
  <si>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</si>
  <si>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</si>
  <si>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</si>
  <si>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</si>
  <si>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</si>
  <si>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</si>
  <si>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</si>
  <si>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</si>
  <si>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</si>
  <si>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</si>
  <si>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</si>
  <si>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</si>
  <si>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</si>
  <si>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</si>
  <si>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</si>
  <si>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</si>
  <si>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</si>
  <si>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</si>
  <si>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</si>
  <si>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</si>
  <si>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</si>
  <si>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</si>
  <si>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</si>
  <si>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</si>
  <si>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</si>
  <si>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</si>
  <si>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</si>
  <si>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</si>
  <si>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</si>
  <si>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</si>
  <si>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</si>
  <si>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</si>
  <si>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</si>
  <si>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</si>
  <si>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</si>
  <si>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</si>
  <si>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</si>
  <si>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</si>
  <si>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</si>
  <si>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</si>
  <si>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</si>
  <si>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</si>
  <si>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</si>
  <si>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</si>
  <si>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</si>
  <si>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</si>
  <si>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</si>
  <si>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</si>
  <si>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</si>
  <si>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</si>
  <si>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</si>
  <si>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</si>
  <si>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</si>
  <si>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</si>
  <si>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</si>
  <si>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</si>
  <si>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</si>
  <si>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</si>
  <si>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</si>
  <si>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</si>
  <si>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</si>
  <si>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</si>
  <si>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</si>
  <si>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</si>
  <si>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</si>
  <si>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</si>
  <si>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</si>
  <si>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</si>
  <si>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</si>
  <si>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</si>
  <si>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</si>
  <si>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</si>
  <si>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</si>
  <si>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</si>
  <si>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</si>
  <si>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</si>
  <si>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</si>
  <si>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</si>
  <si>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</si>
  <si>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</si>
  <si>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</si>
  <si>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</si>
  <si>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</si>
  <si>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</si>
  <si>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</si>
  <si>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</si>
  <si>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</si>
  <si>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</si>
  <si>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</si>
  <si>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</si>
  <si>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</si>
  <si>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</si>
  <si>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</si>
  <si>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</si>
  <si>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</si>
  <si>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</si>
  <si>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</si>
  <si>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</si>
  <si>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</si>
  <si>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</si>
  <si>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</si>
  <si>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</si>
  <si>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</si>
  <si>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</si>
  <si>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</si>
  <si>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</si>
  <si>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</si>
  <si>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</si>
  <si>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</si>
  <si>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</si>
  <si>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</si>
  <si>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</si>
  <si>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</si>
  <si>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</si>
  <si>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</si>
  <si>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</si>
  <si>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</si>
  <si>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</si>
  <si>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</si>
  <si>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</si>
  <si>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</si>
  <si>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</si>
  <si>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</si>
  <si>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</si>
  <si>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</si>
  <si>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</si>
  <si>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</si>
  <si>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</si>
  <si>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</si>
  <si>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</si>
  <si>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</si>
  <si>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</si>
  <si>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</si>
  <si>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</si>
  <si>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</si>
  <si>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</si>
  <si>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</si>
  <si>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</si>
  <si>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</si>
  <si>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</si>
  <si>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</si>
  <si>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</si>
  <si>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</si>
  <si>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</si>
  <si>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</si>
  <si>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</si>
  <si>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</si>
  <si>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</si>
  <si>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</si>
  <si>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</si>
  <si>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</si>
  <si>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</si>
  <si>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</si>
  <si>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</si>
  <si>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</si>
  <si>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</si>
  <si>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</si>
  <si>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</si>
  <si>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</si>
  <si>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</si>
  <si>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</si>
  <si>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</si>
  <si>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</si>
  <si>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</si>
  <si>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</si>
  <si>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</si>
  <si>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</si>
  <si>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</si>
  <si>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</si>
  <si>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</si>
  <si>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</si>
  <si>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</si>
  <si>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</si>
  <si>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</si>
  <si>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</si>
  <si>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</si>
  <si>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</si>
  <si>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</si>
  <si>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</si>
  <si>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</si>
  <si>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</si>
  <si>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</si>
  <si>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</si>
  <si>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</si>
  <si>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</si>
  <si>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</si>
  <si>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</si>
  <si>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</si>
  <si>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</si>
  <si>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</si>
  <si>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</si>
  <si>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</si>
  <si>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</si>
  <si>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</si>
  <si>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</si>
  <si>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</si>
  <si>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</si>
  <si>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</si>
  <si>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</si>
  <si>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</si>
  <si>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</si>
  <si>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</si>
  <si>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</si>
  <si>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</si>
  <si>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</si>
  <si>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</si>
  <si>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</si>
  <si>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</si>
  <si>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</si>
  <si>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</si>
  <si>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</si>
  <si>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</si>
  <si>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</si>
  <si>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</si>
  <si>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</si>
  <si>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</si>
  <si>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</si>
  <si>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</si>
  <si>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</si>
  <si>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</si>
  <si>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</si>
  <si>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</si>
  <si>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</si>
  <si>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</si>
  <si>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</si>
  <si>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</si>
  <si>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</si>
  <si>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</si>
  <si>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</si>
  <si>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</si>
  <si>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</si>
  <si>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</si>
  <si>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</si>
  <si>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</si>
  <si>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</si>
  <si>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</si>
  <si>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</si>
  <si>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</si>
  <si>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</si>
  <si>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</si>
  <si>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</si>
  <si>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</si>
  <si>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</si>
  <si>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</si>
  <si>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</si>
  <si>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</si>
  <si>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</si>
  <si>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</si>
  <si>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</si>
  <si>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</si>
  <si>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</si>
  <si>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</si>
  <si>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</si>
  <si>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</si>
  <si>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</si>
  <si>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</si>
  <si>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</si>
  <si>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</si>
  <si>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</si>
  <si>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</si>
  <si>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</si>
  <si>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</si>
  <si>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</si>
  <si>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</si>
  <si>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</si>
  <si>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</si>
  <si>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</si>
  <si>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</si>
  <si>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</si>
  <si>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</si>
  <si>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</si>
  <si>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</si>
  <si>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</si>
  <si>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</si>
  <si>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</si>
  <si>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</si>
  <si>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</si>
  <si>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</si>
  <si>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</si>
  <si>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</si>
  <si>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</si>
  <si>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</si>
  <si>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</si>
  <si>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</si>
  <si>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</si>
  <si>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</si>
  <si>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</si>
  <si>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</si>
  <si>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</si>
  <si>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</si>
  <si>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</si>
  <si>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</si>
  <si>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</si>
  <si>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</si>
  <si>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</si>
  <si>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</si>
  <si>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</si>
  <si>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</si>
  <si>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</si>
  <si>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</si>
  <si>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</si>
  <si>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</si>
  <si>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</si>
  <si>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</si>
  <si>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</si>
  <si>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</si>
  <si>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</si>
  <si>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</si>
  <si>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</si>
  <si>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</si>
  <si>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</si>
  <si>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</si>
  <si>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</si>
  <si>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</si>
  <si>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</si>
  <si>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</si>
  <si>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</si>
  <si>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</si>
  <si>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</si>
  <si>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</si>
  <si>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</si>
  <si>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</si>
  <si>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</si>
  <si>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</si>
  <si>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</si>
  <si>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</si>
  <si>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</si>
  <si>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</si>
  <si>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</si>
  <si>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</si>
  <si>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</si>
  <si>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</si>
  <si>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</si>
  <si>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</si>
  <si>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</si>
  <si>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</si>
  <si>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</si>
  <si>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</si>
  <si>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</si>
  <si>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</si>
  <si>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</si>
  <si>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</si>
  <si>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</si>
  <si>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</si>
  <si>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</si>
  <si>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</si>
  <si>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</si>
  <si>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</si>
  <si>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</si>
  <si>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</si>
  <si>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</si>
  <si>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</si>
  <si>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</si>
  <si>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</si>
  <si>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</si>
  <si>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</si>
  <si>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</si>
  <si>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</si>
  <si>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</si>
  <si>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</si>
  <si>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</si>
  <si>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</si>
  <si>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</si>
  <si>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</si>
  <si>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</si>
  <si>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</si>
  <si>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</si>
  <si>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</si>
  <si>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</si>
  <si>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</si>
  <si>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</si>
  <si>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</si>
  <si>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</si>
  <si>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</si>
  <si>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</si>
  <si>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</si>
  <si>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</si>
  <si>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</si>
  <si>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</si>
  <si>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</si>
  <si>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</si>
  <si>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</si>
  <si>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</si>
  <si>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</si>
  <si>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</si>
  <si>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</si>
  <si>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</si>
  <si>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</si>
  <si>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</si>
  <si>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</si>
  <si>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</si>
  <si>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</si>
  <si>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</si>
  <si>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</si>
  <si>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</si>
  <si>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</si>
  <si>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</si>
  <si>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</si>
  <si>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</si>
  <si>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</si>
  <si>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</si>
  <si>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</si>
  <si>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</si>
  <si>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</si>
  <si>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</si>
  <si>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</si>
  <si>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</si>
  <si>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</si>
  <si>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</si>
  <si>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</si>
  <si>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</si>
  <si>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</si>
  <si>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</si>
  <si>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</si>
  <si>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</si>
  <si>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</si>
  <si>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</si>
  <si>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</si>
  <si>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</si>
  <si>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</si>
  <si>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</si>
  <si>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</si>
  <si>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</si>
  <si>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</si>
  <si>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</si>
  <si>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</si>
  <si>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</si>
  <si>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</si>
  <si>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</si>
  <si>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</si>
  <si>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</si>
  <si>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</si>
  <si>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</si>
  <si>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</si>
  <si>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</si>
  <si>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</si>
  <si>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</si>
  <si>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</si>
  <si>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</si>
  <si>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</si>
  <si>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</si>
  <si>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</si>
  <si>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</si>
  <si>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</si>
  <si>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</si>
  <si>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</si>
  <si>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</si>
  <si>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</si>
  <si>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</si>
  <si>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</si>
  <si>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</si>
  <si>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</si>
  <si>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</si>
  <si>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</si>
  <si>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</si>
  <si>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</si>
  <si>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</si>
  <si>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</si>
  <si>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</si>
  <si>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</si>
  <si>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</si>
  <si>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</si>
  <si>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</si>
  <si>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</si>
  <si>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</si>
  <si>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</si>
  <si>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</si>
  <si>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</si>
  <si>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</si>
  <si>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</si>
  <si>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</si>
  <si>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</si>
  <si>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</si>
  <si>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</si>
  <si>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</si>
  <si>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</si>
  <si>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</si>
  <si>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</si>
  <si>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</si>
  <si>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</si>
  <si>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</si>
  <si>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</si>
  <si>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</si>
  <si>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</si>
  <si>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</si>
  <si>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</si>
  <si>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</si>
  <si>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</si>
  <si>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</si>
  <si>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</si>
  <si>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</si>
  <si>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</si>
  <si>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</si>
  <si>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</si>
  <si>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</si>
  <si>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</si>
  <si>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</si>
  <si>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</si>
  <si>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</si>
  <si>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</si>
  <si>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</si>
  <si>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</si>
  <si>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</si>
  <si>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</si>
  <si>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</si>
  <si>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</si>
  <si>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</si>
  <si>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</si>
  <si>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</si>
  <si>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</si>
  <si>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</si>
  <si>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</si>
  <si>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</si>
  <si>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</si>
  <si>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</si>
  <si>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</si>
  <si>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</si>
  <si>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</si>
  <si>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</si>
  <si>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</si>
  <si>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</si>
  <si>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</si>
  <si>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</si>
  <si>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</si>
  <si>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</si>
  <si>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</si>
  <si>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</si>
  <si>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</si>
  <si>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</si>
  <si>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</si>
  <si>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</si>
  <si>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</si>
  <si>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</si>
  <si>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</si>
  <si>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</si>
  <si>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</si>
  <si>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</si>
  <si>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</si>
  <si>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</si>
  <si>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</si>
  <si>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</si>
  <si>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</si>
  <si>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</si>
  <si>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</si>
  <si>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</si>
  <si>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</si>
  <si>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</si>
  <si>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</si>
  <si>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</si>
  <si>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</si>
  <si>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</si>
  <si>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</si>
  <si>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</si>
  <si>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</si>
  <si>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</si>
  <si>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</si>
  <si>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</si>
  <si>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</si>
  <si>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</si>
  <si>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</si>
  <si>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</si>
  <si>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</si>
  <si>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</si>
  <si>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</si>
  <si>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</si>
  <si>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</si>
  <si>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</si>
  <si>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</si>
  <si>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</si>
  <si>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</si>
  <si>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</si>
  <si>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</si>
  <si>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</si>
  <si>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</si>
  <si>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</si>
  <si>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</si>
  <si>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</si>
  <si>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</si>
  <si>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</si>
  <si>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</si>
  <si>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</si>
  <si>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</si>
  <si>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</si>
  <si>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</si>
  <si>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</si>
  <si>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</si>
  <si>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</si>
  <si>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</si>
  <si>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</si>
  <si>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</si>
  <si>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</si>
  <si>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</si>
  <si>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</si>
  <si>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</si>
  <si>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</si>
  <si>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</si>
  <si>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</si>
  <si>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</si>
  <si>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</si>
  <si>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</si>
  <si>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</si>
  <si>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</si>
  <si>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</si>
  <si>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</si>
  <si>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</si>
  <si>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</si>
  <si>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</si>
  <si>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</si>
  <si>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</si>
  <si>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</si>
  <si>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</si>
  <si>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</si>
  <si>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</si>
  <si>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</si>
  <si>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</si>
  <si>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</si>
  <si>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</si>
  <si>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</si>
  <si>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</si>
  <si>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</si>
  <si>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</si>
  <si>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</si>
  <si>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</si>
  <si>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</si>
  <si>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</si>
  <si>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</si>
  <si>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</si>
  <si>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</si>
  <si>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</si>
  <si>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</si>
  <si>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</si>
  <si>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</si>
  <si>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</si>
  <si>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</si>
  <si>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</si>
  <si>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</si>
  <si>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</si>
  <si>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</si>
  <si>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</si>
  <si>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</si>
  <si>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</si>
  <si>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</si>
  <si>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</si>
  <si>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</si>
  <si>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</si>
  <si>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</si>
  <si>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</si>
  <si>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</si>
  <si>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</si>
  <si>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</si>
  <si>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</si>
  <si>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</si>
  <si>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</si>
  <si>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</si>
  <si>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</si>
  <si>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</si>
  <si>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</si>
  <si>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</si>
  <si>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</si>
  <si>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</si>
  <si>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</si>
  <si>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</si>
  <si>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</si>
  <si>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</si>
  <si>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</si>
  <si>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</si>
  <si>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</si>
  <si>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</si>
  <si>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</si>
  <si>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</si>
  <si>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</si>
  <si>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</si>
  <si>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</si>
  <si>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</si>
  <si>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</si>
  <si>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</si>
  <si>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</si>
  <si>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</si>
  <si>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</si>
  <si>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</si>
  <si>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</si>
  <si>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</si>
  <si>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</si>
  <si>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</si>
  <si>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</si>
  <si>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</si>
  <si>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</si>
  <si>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</si>
  <si>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</si>
  <si>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</si>
  <si>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</si>
  <si>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</si>
  <si>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</si>
  <si>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</si>
  <si>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</si>
  <si>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</si>
  <si>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</si>
  <si>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</si>
  <si>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</si>
  <si>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</si>
  <si>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</si>
  <si>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</si>
  <si>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</si>
  <si>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</si>
  <si>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</si>
  <si>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</si>
  <si>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</si>
  <si>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</si>
  <si>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</si>
  <si>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</si>
  <si>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</si>
  <si>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</si>
  <si>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</si>
  <si>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</si>
  <si>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</si>
  <si>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</si>
  <si>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</si>
  <si>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</si>
  <si>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</si>
  <si>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</si>
  <si>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</si>
  <si>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</si>
  <si>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</si>
  <si>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</si>
  <si>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</si>
  <si>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</si>
  <si>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</si>
  <si>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</si>
  <si>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</si>
  <si>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</si>
  <si>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</si>
  <si>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</si>
  <si>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</si>
  <si>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</si>
  <si>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</si>
  <si>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</si>
  <si>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</si>
  <si>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</si>
  <si>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</si>
  <si>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</si>
  <si>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</si>
  <si>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</si>
  <si>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</si>
  <si>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</si>
  <si>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</si>
  <si>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</si>
  <si>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</si>
  <si>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</si>
  <si>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</si>
  <si>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</si>
  <si>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</si>
  <si>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</si>
  <si>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</si>
  <si>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</si>
  <si>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</si>
  <si>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</si>
  <si>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</si>
  <si>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</si>
  <si>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</si>
  <si>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</si>
  <si>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</si>
  <si>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</si>
  <si>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</si>
  <si>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</si>
  <si>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</si>
  <si>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</si>
  <si>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</si>
  <si>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</si>
  <si>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</si>
  <si>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</si>
  <si>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</si>
  <si>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</si>
  <si>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</si>
  <si>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</si>
  <si>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</si>
  <si>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</si>
  <si>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</si>
  <si>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</si>
  <si>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</si>
  <si>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</si>
  <si>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</si>
  <si>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</si>
  <si>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</si>
  <si>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</si>
  <si>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</si>
  <si>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</si>
  <si>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</si>
  <si>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</si>
  <si>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</si>
  <si>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</si>
  <si>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</si>
  <si>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</si>
  <si>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</si>
  <si>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</si>
  <si>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</si>
  <si>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</si>
  <si>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</si>
  <si>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</si>
  <si>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</si>
  <si>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</si>
  <si>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</si>
  <si>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</si>
  <si>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</si>
  <si>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</si>
  <si>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</si>
  <si>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</si>
  <si>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</si>
  <si>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</si>
  <si>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</si>
  <si>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</si>
  <si>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</si>
  <si>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</si>
  <si>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</si>
  <si>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</si>
  <si>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</si>
  <si>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</si>
  <si>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</si>
  <si>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</si>
  <si>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</si>
  <si>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</si>
  <si>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</si>
  <si>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</si>
  <si>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</si>
  <si>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</si>
  <si>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</si>
  <si>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</si>
  <si>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</si>
  <si>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</si>
  <si>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</si>
  <si>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</si>
  <si>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</si>
  <si>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</si>
  <si>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</si>
  <si>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</si>
  <si>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</si>
  <si>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</si>
  <si>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</si>
  <si>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</si>
  <si>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</si>
  <si>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</si>
  <si>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</si>
  <si>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</si>
  <si>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</si>
  <si>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</si>
  <si>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</si>
  <si>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</si>
  <si>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</si>
  <si>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</si>
  <si>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</si>
  <si>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</si>
  <si>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</si>
  <si>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</si>
  <si>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</si>
  <si>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</si>
  <si>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</si>
  <si>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</si>
  <si>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</si>
  <si>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</si>
  <si>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</si>
  <si>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</si>
  <si>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</si>
  <si>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</si>
  <si>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</si>
  <si>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</si>
  <si>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</si>
  <si>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</si>
  <si>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</si>
  <si>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</si>
  <si>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</si>
  <si>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</si>
  <si>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</si>
  <si>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</si>
  <si>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</si>
  <si>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</si>
  <si>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</si>
  <si>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</si>
  <si>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</si>
  <si>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</si>
  <si>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</si>
  <si>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</si>
  <si>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</si>
  <si>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</si>
  <si>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</si>
  <si>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</si>
  <si>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</si>
  <si>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</si>
  <si>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</si>
  <si>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</si>
  <si>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</si>
  <si>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</si>
  <si>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</si>
  <si>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</si>
  <si>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</si>
  <si>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</si>
  <si>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</si>
  <si>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</si>
  <si>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</si>
  <si>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</si>
  <si>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</si>
  <si>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</si>
  <si>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</si>
  <si>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</si>
  <si>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</si>
  <si>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</si>
  <si>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</si>
  <si>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</si>
  <si>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</si>
  <si>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</si>
  <si>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</si>
  <si>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</si>
  <si>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</si>
  <si>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</si>
  <si>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</si>
  <si>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</si>
  <si>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</si>
  <si>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</si>
  <si>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</si>
  <si>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</si>
  <si>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</si>
  <si>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</si>
  <si>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</si>
  <si>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</si>
  <si>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</si>
  <si>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</si>
  <si>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</si>
  <si>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</si>
  <si>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</si>
  <si>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</si>
  <si>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</si>
  <si>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</si>
  <si>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</si>
  <si>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</si>
  <si>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</si>
  <si>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</si>
  <si>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</si>
  <si>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</si>
  <si>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</si>
  <si>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</si>
  <si>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</si>
  <si>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</si>
  <si>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</si>
  <si>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</si>
  <si>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</si>
  <si>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</si>
  <si>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</si>
  <si>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</si>
  <si>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</si>
  <si>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</si>
  <si>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</si>
  <si>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</si>
  <si>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</si>
  <si>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</si>
  <si>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</si>
  <si>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</si>
  <si>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</si>
  <si>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</si>
  <si>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</si>
  <si>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</si>
  <si>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</si>
  <si>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</si>
  <si>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</si>
  <si>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</si>
  <si>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</si>
  <si>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</si>
  <si>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</si>
  <si>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</si>
  <si>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</si>
  <si>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</si>
  <si>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</si>
  <si>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</si>
  <si>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</si>
  <si>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</si>
  <si>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</si>
  <si>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</si>
  <si>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</si>
  <si>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</si>
  <si>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</si>
  <si>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</si>
  <si>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</si>
  <si>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</si>
  <si>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</si>
  <si>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</si>
  <si>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</si>
  <si>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</si>
  <si>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</si>
  <si>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</si>
  <si>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</si>
  <si>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</si>
  <si>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</si>
  <si>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</si>
  <si>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</si>
  <si>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</si>
  <si>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</si>
  <si>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</si>
  <si>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</si>
  <si>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</si>
  <si>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</si>
  <si>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</si>
  <si>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</si>
  <si>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</si>
  <si>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</si>
  <si>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</si>
  <si>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</si>
  <si>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</si>
  <si>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</si>
  <si>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</si>
  <si>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</si>
  <si>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</si>
  <si>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</si>
  <si>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</si>
  <si>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</si>
  <si>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</si>
  <si>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</si>
  <si>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</si>
  <si>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</si>
  <si>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</si>
  <si>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</si>
  <si>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</si>
  <si>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</si>
  <si>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</si>
  <si>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</si>
  <si>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</si>
  <si>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</si>
  <si>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</si>
  <si>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</si>
  <si>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</si>
  <si>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</si>
  <si>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</si>
  <si>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</si>
  <si>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</si>
  <si>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</si>
  <si>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</si>
  <si>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</si>
  <si>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</si>
  <si>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</si>
  <si>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</si>
  <si>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</si>
  <si>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</si>
  <si>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</si>
  <si>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</si>
  <si>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</si>
  <si>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</si>
  <si>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</si>
  <si>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</si>
  <si>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</si>
  <si>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</si>
  <si>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</si>
  <si>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</si>
  <si>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</si>
  <si>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</si>
  <si>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</si>
  <si>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</si>
  <si>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</si>
  <si>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</si>
  <si>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</si>
  <si>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</si>
  <si>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</si>
  <si>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</si>
  <si>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</si>
  <si>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</si>
  <si>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</si>
  <si>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</si>
  <si>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</si>
  <si>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</si>
  <si>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</si>
  <si>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</si>
  <si>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</si>
  <si>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</si>
  <si>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</si>
  <si>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</si>
  <si>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</si>
  <si>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</si>
  <si>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</si>
  <si>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</si>
  <si>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</si>
  <si>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</si>
  <si>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</si>
  <si>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</si>
  <si>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</si>
  <si>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</si>
  <si>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</si>
  <si>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</si>
  <si>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</si>
  <si>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</si>
  <si>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</si>
  <si>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</si>
  <si>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</si>
  <si>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</si>
  <si>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</si>
  <si>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</si>
  <si>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</si>
  <si>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</si>
  <si>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</si>
  <si>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</si>
  <si>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</si>
  <si>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</si>
  <si>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</si>
  <si>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</si>
  <si>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</si>
  <si>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</si>
  <si>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</si>
  <si>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</si>
  <si>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</si>
  <si>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</si>
  <si>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</si>
  <si>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</si>
  <si>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</si>
  <si>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</si>
  <si>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</si>
  <si>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</si>
  <si>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</si>
  <si>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</si>
  <si>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</si>
  <si>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</si>
  <si>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</si>
  <si>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</si>
  <si>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</si>
  <si>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</si>
  <si>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</si>
  <si>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</si>
  <si>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</si>
  <si>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</si>
  <si>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</si>
  <si>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</si>
  <si>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</si>
  <si>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</si>
  <si>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</si>
  <si>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</si>
  <si>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</si>
  <si>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</si>
  <si>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</si>
  <si>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</si>
  <si>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</si>
  <si>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</si>
  <si>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</si>
  <si>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</si>
  <si>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</si>
  <si>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</si>
  <si>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</si>
  <si>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</si>
  <si>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</si>
  <si>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</si>
  <si>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</si>
  <si>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</si>
  <si>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</si>
  <si>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</si>
  <si>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</si>
  <si>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</si>
  <si>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</si>
  <si>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</si>
  <si>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</si>
  <si>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</si>
  <si>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</si>
  <si>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</si>
  <si>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</si>
  <si>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</si>
  <si>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</si>
  <si>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</si>
  <si>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</si>
  <si>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</si>
  <si>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</si>
  <si>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</si>
  <si>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</si>
  <si>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</si>
  <si>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</si>
  <si>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</si>
  <si>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</si>
  <si>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</si>
  <si>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</si>
  <si>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</si>
  <si>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</si>
  <si>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</si>
  <si>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</si>
  <si>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</si>
  <si>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</si>
  <si>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</si>
  <si>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</si>
  <si>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</si>
  <si>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</si>
  <si>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</si>
  <si>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</si>
  <si>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</si>
  <si>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</si>
  <si>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</si>
  <si>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</si>
  <si>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</si>
  <si>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</si>
  <si>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</si>
  <si>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</si>
  <si>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</si>
  <si>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</si>
  <si>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</si>
  <si>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</si>
  <si>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</si>
  <si>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</si>
  <si>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</si>
  <si>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</si>
  <si>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</si>
  <si>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</si>
  <si>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</si>
  <si>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</si>
  <si>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</si>
  <si>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</si>
  <si>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</si>
  <si>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</si>
  <si>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</si>
  <si>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</si>
  <si>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</si>
  <si>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</si>
  <si>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</si>
  <si>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</si>
  <si>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</si>
  <si>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</si>
  <si>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</si>
  <si>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</si>
  <si>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</si>
  <si>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</si>
  <si>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</si>
  <si>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</si>
  <si>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</si>
  <si>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</si>
  <si>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</si>
  <si>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</si>
  <si>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</si>
  <si>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</si>
  <si>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</si>
  <si>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</si>
  <si>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</si>
  <si>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</si>
  <si>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</si>
  <si>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</si>
  <si>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</si>
  <si>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</si>
  <si>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</si>
  <si>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</si>
  <si>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</si>
  <si>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</si>
  <si>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</si>
  <si>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</si>
  <si>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</si>
  <si>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</si>
  <si>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</si>
  <si>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</si>
  <si>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</si>
  <si>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</si>
  <si>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</si>
  <si>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</si>
  <si>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</si>
  <si>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</si>
  <si>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</si>
  <si>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</si>
  <si>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</si>
  <si>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</si>
  <si>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</si>
  <si>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</si>
  <si>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</si>
  <si>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</si>
  <si>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</si>
  <si>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</si>
  <si>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</si>
  <si>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</si>
  <si>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</si>
  <si>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</si>
  <si>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</si>
  <si>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</si>
  <si>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</si>
  <si>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</si>
  <si>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</si>
  <si>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</si>
  <si>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</si>
  <si>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</si>
  <si>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</si>
  <si>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</si>
  <si>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</si>
  <si>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</si>
  <si>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</si>
  <si>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</si>
  <si>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</si>
  <si>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</si>
  <si>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</si>
  <si>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</si>
  <si>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</si>
  <si>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</si>
  <si>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</si>
  <si>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</si>
  <si>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</si>
  <si>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</si>
  <si>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</si>
  <si>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</si>
  <si>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</si>
  <si>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</si>
  <si>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</si>
  <si>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</si>
  <si>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</si>
  <si>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</si>
  <si>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</si>
  <si>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</si>
  <si>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</si>
  <si>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</si>
  <si>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</si>
  <si>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</si>
  <si>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</si>
  <si>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</si>
  <si>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</si>
  <si>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</si>
  <si>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</si>
  <si>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</si>
  <si>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</si>
  <si>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</si>
  <si>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</si>
  <si>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</si>
  <si>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</si>
  <si>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</si>
  <si>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</si>
  <si>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</si>
  <si>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</si>
  <si>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</si>
  <si>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</si>
  <si>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</si>
  <si>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</si>
  <si>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</si>
  <si>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</si>
  <si>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</si>
  <si>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</si>
  <si>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</si>
  <si>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</si>
  <si>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</si>
  <si>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</si>
  <si>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</si>
  <si>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</si>
  <si>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</si>
  <si>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</si>
  <si>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</si>
  <si>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</si>
  <si>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</si>
  <si>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</si>
  <si>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</si>
  <si>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</si>
  <si>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</si>
  <si>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</si>
  <si>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</si>
  <si>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</si>
  <si>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</si>
  <si>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</si>
  <si>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</si>
  <si>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</si>
  <si>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</si>
  <si>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</si>
  <si>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</si>
  <si>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</si>
  <si>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</si>
  <si>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</si>
  <si>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</si>
  <si>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</si>
  <si>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</si>
  <si>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</si>
  <si>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</si>
  <si>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</si>
  <si>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</si>
  <si>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</si>
  <si>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</si>
  <si>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</si>
  <si>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</si>
  <si>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</si>
  <si>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</si>
  <si>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</si>
  <si>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</si>
  <si>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</si>
  <si>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</si>
  <si>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</si>
  <si>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</si>
  <si>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</si>
  <si>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</si>
  <si>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</si>
  <si>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</si>
  <si>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</si>
  <si>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</si>
  <si>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</si>
  <si>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</si>
  <si>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</si>
  <si>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</si>
  <si>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</si>
  <si>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</si>
  <si>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</si>
  <si>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</si>
  <si>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</si>
  <si>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</si>
  <si>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</si>
  <si>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</si>
  <si>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</si>
  <si>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</si>
  <si>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</si>
  <si>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</si>
  <si>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</si>
  <si>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</si>
  <si>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</si>
  <si>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</si>
  <si>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</si>
  <si>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</si>
  <si>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</si>
  <si>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</si>
  <si>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</si>
  <si>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</si>
  <si>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</si>
  <si>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</si>
  <si>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</si>
  <si>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</si>
  <si>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</si>
  <si>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</si>
  <si>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</si>
  <si>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</si>
  <si>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</si>
  <si>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</si>
  <si>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</si>
  <si>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</si>
  <si>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</si>
  <si>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</si>
  <si>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</si>
  <si>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</si>
  <si>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</si>
  <si>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</si>
  <si>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</si>
  <si>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</si>
  <si>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</si>
  <si>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</si>
  <si>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</si>
  <si>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</si>
  <si>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</si>
  <si>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</si>
  <si>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</si>
  <si>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</si>
  <si>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</si>
  <si>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</si>
  <si>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</si>
  <si>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</si>
  <si>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</si>
  <si>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</si>
  <si>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</si>
  <si>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</si>
  <si>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</si>
  <si>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</si>
  <si>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</si>
  <si>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</si>
  <si>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</si>
  <si>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</si>
  <si>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</si>
  <si>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</si>
  <si>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</si>
  <si>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</si>
  <si>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</si>
  <si>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</si>
  <si>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</si>
  <si>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</si>
  <si>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</si>
  <si>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</si>
  <si>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</si>
  <si>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</si>
  <si>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</si>
  <si>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</si>
  <si>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</si>
  <si>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</si>
  <si>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</si>
  <si>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</si>
  <si>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</si>
  <si>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</si>
  <si>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</si>
  <si>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</si>
  <si>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</si>
  <si>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</si>
  <si>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</si>
  <si>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</si>
  <si>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</si>
  <si>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</si>
  <si>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</si>
  <si>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</si>
  <si>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</si>
  <si>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</si>
  <si>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</si>
  <si>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</si>
  <si>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</si>
  <si>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</si>
  <si>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</si>
  <si>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</si>
  <si>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</si>
  <si>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</si>
  <si>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</si>
  <si>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</si>
  <si>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</si>
  <si>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</si>
  <si>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</si>
  <si>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</si>
  <si>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</si>
  <si>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</si>
  <si>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</si>
  <si>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</si>
  <si>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</si>
  <si>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</si>
  <si>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</si>
  <si>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</si>
  <si>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</si>
  <si>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</si>
  <si>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</si>
  <si>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</si>
  <si>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</si>
  <si>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</si>
  <si>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</si>
  <si>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</si>
  <si>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</si>
  <si>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</si>
  <si>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</si>
  <si>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</si>
  <si>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</si>
  <si>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</si>
  <si>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</si>
  <si>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</si>
  <si>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</si>
  <si>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</si>
  <si>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</si>
  <si>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</si>
  <si>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</si>
  <si>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</si>
  <si>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</si>
  <si>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</si>
  <si>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</si>
  <si>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</si>
  <si>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</si>
  <si>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</si>
  <si>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</si>
  <si>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</si>
  <si>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</si>
  <si>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</si>
  <si>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</si>
  <si>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</si>
  <si>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</si>
  <si>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</si>
  <si>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</si>
  <si>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</si>
  <si>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</si>
  <si>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</si>
  <si>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</si>
  <si>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</si>
  <si>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</si>
  <si>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</si>
  <si>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</si>
  <si>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</si>
  <si>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</si>
  <si>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</si>
  <si>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</si>
  <si>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</si>
  <si>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</si>
  <si>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</si>
  <si>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</si>
  <si>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</si>
  <si>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</si>
  <si>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</si>
  <si>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</si>
  <si>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</si>
  <si>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</si>
  <si>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</si>
  <si>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</si>
  <si>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</si>
  <si>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</si>
  <si>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</si>
  <si>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</si>
  <si>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</si>
  <si>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</si>
  <si>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</si>
  <si>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</si>
  <si>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</si>
  <si>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</si>
  <si>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</si>
  <si>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</si>
  <si>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</si>
  <si>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</si>
  <si>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</si>
  <si>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</si>
  <si>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</si>
  <si>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</si>
  <si>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</si>
  <si>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</si>
  <si>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</si>
  <si>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</si>
  <si>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</si>
  <si>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</si>
  <si>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</si>
  <si>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</si>
  <si>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</si>
  <si>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</si>
  <si>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</si>
  <si>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</si>
  <si>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</si>
  <si>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</si>
  <si>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</si>
  <si>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</si>
  <si>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</si>
  <si>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</si>
  <si>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</si>
  <si>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</si>
  <si>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</si>
  <si>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</si>
  <si>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</si>
  <si>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</si>
  <si>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</si>
  <si>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</si>
  <si>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</si>
  <si>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</si>
  <si>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</si>
  <si>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</si>
  <si>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</si>
  <si>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</si>
  <si>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</si>
  <si>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</si>
  <si>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</si>
  <si>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</si>
  <si>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</si>
  <si>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</si>
  <si>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</si>
  <si>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</si>
  <si>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</si>
  <si>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</si>
  <si>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</si>
  <si>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</si>
  <si>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</si>
  <si>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</si>
  <si>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</si>
  <si>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</si>
  <si>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</si>
  <si>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</si>
  <si>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</si>
  <si>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</si>
  <si>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</si>
  <si>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</si>
  <si>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</si>
  <si>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</si>
  <si>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</si>
  <si>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</si>
  <si>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</si>
  <si>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</si>
  <si>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</si>
  <si>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</si>
  <si>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</si>
  <si>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</si>
  <si>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</si>
  <si>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</si>
  <si>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</si>
  <si>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</si>
  <si>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</si>
  <si>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</si>
  <si>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</si>
  <si>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</si>
  <si>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</si>
  <si>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</si>
  <si>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</si>
  <si>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</si>
  <si>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</si>
  <si>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</si>
  <si>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</si>
  <si>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</si>
  <si>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</si>
  <si>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</si>
  <si>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</si>
  <si>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</si>
  <si>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</si>
  <si>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</si>
  <si>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</si>
  <si>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</si>
  <si>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</si>
  <si>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</si>
  <si>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</si>
  <si>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</si>
  <si>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</si>
  <si>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</si>
  <si>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</si>
  <si>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</si>
  <si>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</si>
  <si>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</si>
  <si>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</si>
  <si>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</si>
  <si>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</si>
  <si>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</si>
  <si>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</si>
  <si>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</si>
  <si>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</si>
  <si>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</si>
  <si>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</si>
  <si>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</si>
  <si>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</si>
  <si>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</si>
  <si>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</si>
  <si>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</si>
  <si>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</si>
  <si>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</si>
  <si>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</si>
  <si>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</si>
  <si>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</si>
  <si>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</si>
  <si>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</si>
  <si>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</si>
  <si>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</si>
  <si>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</si>
  <si>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</si>
  <si>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</si>
  <si>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</si>
  <si>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</si>
  <si>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</si>
  <si>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</si>
  <si>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</si>
  <si>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</si>
  <si>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</si>
  <si>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</si>
  <si>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</si>
  <si>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</si>
  <si>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</si>
  <si>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</si>
  <si>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</si>
  <si>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</si>
  <si>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</si>
  <si>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</si>
  <si>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</si>
  <si>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</si>
  <si>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</si>
  <si>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</si>
  <si>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</si>
  <si>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</si>
  <si>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</si>
  <si>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</si>
  <si>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</si>
  <si>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</si>
  <si>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</si>
  <si>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</si>
  <si>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</si>
  <si>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</si>
  <si>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</si>
  <si>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</si>
  <si>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</si>
  <si>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</si>
  <si>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</si>
  <si>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</si>
  <si>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</si>
  <si>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</si>
  <si>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</si>
  <si>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</si>
  <si>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</si>
  <si>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</si>
  <si>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</si>
  <si>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</si>
  <si>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</si>
  <si>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</si>
  <si>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</si>
  <si>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</si>
  <si>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</si>
  <si>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</si>
  <si>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</si>
  <si>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</si>
  <si>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</si>
  <si>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</si>
  <si>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</si>
  <si>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</si>
  <si>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</si>
  <si>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</si>
  <si>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</si>
  <si>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</si>
  <si>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</si>
  <si>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</si>
  <si>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</si>
  <si>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</si>
  <si>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</si>
  <si>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</si>
  <si>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</si>
  <si>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</si>
  <si>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</si>
  <si>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</si>
  <si>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</si>
  <si>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</si>
  <si>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</si>
  <si>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</si>
  <si>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</si>
  <si>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</si>
  <si>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</si>
  <si>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</si>
  <si>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</si>
  <si>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</si>
  <si>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</si>
  <si>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</si>
  <si>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</si>
  <si>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</si>
  <si>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</si>
  <si>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</si>
  <si>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</si>
  <si>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</si>
  <si>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</si>
  <si>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</si>
  <si>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</si>
  <si>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</si>
  <si>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</si>
  <si>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</si>
  <si>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</si>
  <si>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</si>
  <si>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</si>
  <si>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</si>
  <si>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</si>
  <si>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</si>
  <si>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</si>
  <si>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</si>
  <si>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</si>
  <si>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</si>
  <si>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</si>
  <si>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</si>
  <si>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</si>
  <si>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</si>
  <si>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</si>
  <si>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</si>
  <si>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</si>
  <si>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</si>
  <si>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</si>
  <si>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</si>
  <si>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</si>
  <si>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</si>
  <si>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</si>
  <si>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</si>
  <si>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</si>
  <si>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</si>
  <si>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</si>
  <si>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</si>
  <si>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</si>
  <si>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</si>
  <si>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</si>
  <si>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</si>
  <si>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</si>
  <si>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</si>
  <si>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</si>
  <si>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</si>
  <si>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</si>
  <si>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</si>
  <si>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</si>
  <si>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</si>
  <si>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</si>
  <si>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</si>
  <si>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</si>
  <si>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</si>
  <si>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</si>
  <si>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</si>
  <si>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</si>
  <si>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</si>
  <si>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</si>
  <si>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</si>
  <si>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</si>
  <si>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</si>
  <si>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</si>
  <si>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</si>
  <si>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</si>
  <si>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</si>
  <si>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</si>
  <si>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</si>
  <si>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</si>
  <si>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</si>
  <si>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</si>
  <si>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</si>
  <si>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</si>
  <si>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</si>
  <si>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</si>
  <si>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</si>
  <si>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</si>
  <si>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</si>
  <si>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</si>
  <si>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</si>
  <si>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</si>
  <si>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</si>
  <si>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</si>
  <si>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</si>
  <si>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</si>
  <si>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</si>
  <si>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</si>
  <si>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</si>
  <si>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</si>
  <si>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</si>
  <si>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</si>
  <si>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</si>
  <si>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</si>
  <si>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</si>
  <si>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</si>
  <si>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</si>
  <si>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</si>
  <si>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</si>
  <si>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</si>
  <si>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</si>
  <si>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</si>
  <si>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</si>
  <si>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</si>
  <si>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</si>
  <si>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</si>
  <si>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</si>
  <si>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</si>
  <si>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</si>
  <si>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</si>
  <si>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</si>
  <si>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</si>
  <si>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</si>
  <si>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</si>
  <si>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</si>
  <si>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</si>
  <si>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</si>
  <si>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</si>
  <si>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</si>
  <si>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</si>
  <si>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</si>
  <si>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</si>
  <si>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</si>
  <si>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</si>
  <si>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</si>
  <si>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</si>
  <si>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</si>
  <si>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</si>
  <si>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</si>
  <si>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</si>
  <si>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</si>
  <si>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</si>
  <si>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</si>
  <si>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</si>
  <si>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</si>
  <si>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</si>
  <si>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</si>
  <si>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</si>
  <si>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</si>
  <si>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</si>
  <si>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</si>
  <si>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</si>
  <si>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</si>
  <si>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</si>
  <si>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</si>
  <si>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</si>
  <si>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</si>
  <si>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</si>
  <si>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</si>
  <si>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</si>
  <si>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</si>
  <si>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</si>
  <si>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</si>
  <si>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</si>
  <si>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</si>
  <si>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</si>
  <si>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</si>
  <si>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</si>
  <si>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</si>
  <si>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</si>
  <si>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</si>
  <si>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</si>
  <si>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</si>
  <si>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</si>
  <si>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</si>
  <si>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</si>
  <si>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</si>
  <si>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</si>
  <si>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</si>
  <si>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</si>
  <si>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</si>
  <si>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</si>
  <si>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</si>
  <si>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</si>
  <si>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</si>
  <si>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</si>
  <si>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</si>
  <si>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</si>
  <si>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</si>
  <si>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</si>
  <si>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</si>
  <si>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</si>
  <si>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</si>
  <si>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</si>
  <si>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</si>
  <si>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</si>
  <si>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</si>
  <si>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</si>
  <si>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</si>
  <si>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</si>
  <si>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</si>
  <si>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</si>
  <si>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</si>
  <si>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</si>
  <si>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</si>
  <si>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</si>
  <si>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</si>
  <si>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</si>
  <si>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</si>
  <si>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</si>
  <si>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</si>
  <si>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</si>
  <si>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</si>
  <si>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</si>
  <si>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</si>
  <si>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</si>
  <si>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</si>
  <si>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</si>
  <si>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</si>
  <si>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</si>
  <si>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</si>
  <si>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</si>
  <si>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</si>
  <si>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</si>
  <si>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</si>
  <si>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</si>
  <si>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</si>
  <si>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</si>
  <si>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</si>
  <si>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</si>
  <si>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</si>
  <si>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</si>
  <si>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</si>
  <si>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</si>
  <si>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</si>
  <si>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</si>
  <si>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</si>
  <si>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</si>
  <si>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</si>
  <si>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</si>
  <si>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</si>
  <si>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</si>
  <si>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</si>
  <si>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</si>
  <si>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</si>
  <si>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</si>
  <si>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</si>
  <si>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</si>
  <si>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</si>
  <si>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</si>
  <si>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</si>
  <si>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</si>
  <si>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</si>
  <si>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</si>
  <si>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</si>
  <si>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</si>
  <si>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</si>
  <si>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</si>
  <si>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</si>
  <si>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</si>
  <si>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</si>
  <si>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</si>
  <si>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</si>
  <si>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</si>
  <si>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</si>
  <si>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</si>
  <si>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</si>
  <si>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</si>
  <si>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</si>
  <si>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</si>
  <si>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</si>
  <si>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</si>
  <si>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</si>
  <si>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</si>
  <si>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</si>
  <si>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</si>
  <si>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</si>
  <si>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</si>
  <si>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</si>
  <si>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</si>
  <si>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</si>
  <si>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</si>
  <si>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</si>
  <si>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</si>
  <si>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</si>
  <si>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</si>
  <si>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</si>
  <si>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</si>
  <si>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</si>
  <si>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</si>
  <si>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</si>
  <si>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</si>
  <si>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</si>
  <si>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</si>
  <si>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</si>
  <si>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</si>
  <si>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</si>
  <si>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</si>
  <si>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</si>
  <si>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</si>
  <si>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</si>
  <si>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</si>
  <si>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</si>
  <si>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</si>
  <si>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</si>
  <si>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</si>
  <si>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</si>
  <si>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</si>
  <si>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</si>
  <si>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</si>
  <si>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</si>
  <si>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</si>
  <si>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</si>
  <si>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</si>
  <si>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</si>
  <si>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</si>
  <si>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</si>
  <si>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</si>
  <si>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</si>
  <si>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</si>
  <si>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</si>
  <si>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</si>
  <si>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</si>
  <si>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</si>
  <si>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</si>
  <si>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</si>
  <si>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</si>
  <si>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</si>
  <si>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</si>
  <si>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</si>
  <si>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</si>
  <si>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</si>
  <si>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</si>
  <si>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</si>
  <si>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</si>
  <si>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</si>
  <si>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</si>
  <si>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</si>
  <si>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</si>
  <si>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</si>
  <si>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</si>
  <si>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</si>
  <si>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</si>
  <si>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</si>
  <si>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</si>
  <si>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</si>
  <si>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</si>
  <si>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</si>
  <si>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</si>
  <si>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</si>
  <si>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</si>
  <si>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</si>
  <si>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</si>
  <si>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</si>
  <si>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</si>
  <si>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</si>
  <si>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</si>
  <si>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</si>
  <si>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</si>
  <si>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</si>
  <si>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</si>
  <si>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</si>
  <si>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</si>
  <si>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</si>
  <si>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</si>
  <si>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</si>
  <si>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</si>
  <si>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</si>
  <si>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</si>
  <si>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</si>
  <si>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</si>
  <si>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</si>
  <si>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</si>
  <si>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</si>
  <si>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</si>
  <si>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</si>
  <si>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</si>
  <si>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</si>
  <si>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</si>
  <si>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</si>
  <si>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</si>
  <si>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</si>
  <si>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</si>
  <si>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</si>
  <si>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</si>
  <si>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</si>
  <si>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</si>
  <si>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</si>
  <si>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</si>
  <si>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</si>
  <si>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</si>
  <si>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</si>
  <si>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</si>
  <si>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</si>
  <si>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</si>
  <si>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</si>
  <si>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</si>
  <si>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</si>
  <si>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</si>
  <si>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</si>
  <si>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</si>
  <si>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</si>
  <si>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</si>
  <si>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</si>
  <si>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</si>
  <si>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</si>
  <si>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</si>
  <si>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</si>
  <si>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</si>
  <si>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</si>
  <si>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</si>
  <si>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</si>
  <si>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</si>
  <si>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</si>
  <si>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</si>
  <si>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</si>
  <si>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</si>
  <si>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</si>
  <si>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</si>
  <si>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</si>
  <si>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</si>
  <si>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</si>
  <si>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</si>
  <si>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</si>
  <si>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</si>
  <si>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</si>
  <si>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</si>
  <si>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</si>
  <si>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</si>
  <si>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</si>
  <si>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</si>
  <si>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</si>
  <si>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</si>
  <si>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</si>
  <si>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</si>
  <si>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</si>
  <si>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</si>
  <si>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</si>
  <si>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</si>
  <si>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</si>
  <si>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</si>
  <si>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</si>
  <si>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</si>
  <si>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</si>
  <si>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</si>
  <si>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</si>
  <si>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</si>
  <si>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</si>
  <si>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</si>
  <si>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</si>
  <si>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</si>
  <si>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</si>
  <si>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</si>
  <si>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</si>
  <si>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</si>
  <si>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</si>
  <si>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</si>
  <si>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</si>
  <si>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</si>
  <si>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</si>
  <si>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</si>
  <si>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</si>
  <si>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</si>
  <si>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</si>
  <si>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</si>
  <si>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</si>
  <si>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</si>
  <si>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</si>
  <si>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</si>
  <si>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</si>
  <si>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</si>
  <si>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</si>
  <si>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</si>
  <si>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</si>
  <si>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</si>
  <si>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</si>
  <si>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</si>
  <si>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</si>
  <si>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</si>
  <si>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</si>
  <si>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</si>
  <si>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</si>
  <si>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</si>
  <si>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</si>
  <si>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</si>
  <si>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</si>
  <si>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</si>
  <si>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</si>
  <si>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</si>
  <si>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</si>
  <si>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</si>
  <si>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</si>
  <si>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</si>
  <si>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</si>
  <si>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</si>
  <si>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</si>
  <si>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</si>
  <si>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</si>
  <si>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</si>
  <si>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</si>
  <si>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</si>
  <si>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</si>
  <si>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</si>
  <si>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</si>
  <si>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</si>
  <si>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</si>
  <si>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</si>
  <si>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</si>
  <si>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</si>
  <si>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</si>
  <si>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</si>
  <si>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</si>
  <si>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</si>
  <si>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</si>
  <si>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</si>
  <si>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</si>
  <si>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</si>
  <si>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</si>
  <si>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</si>
  <si>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</si>
  <si>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</si>
  <si>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</si>
  <si>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</si>
  <si>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</si>
  <si>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</si>
  <si>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</si>
  <si>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</si>
  <si>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</si>
  <si>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</si>
  <si>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</si>
  <si>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</si>
  <si>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</si>
  <si>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</si>
  <si>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</si>
  <si>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</si>
  <si>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</si>
  <si>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</si>
  <si>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</si>
  <si>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</si>
  <si>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</si>
  <si>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</si>
  <si>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</si>
  <si>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</si>
  <si>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</si>
  <si>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</si>
  <si>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</si>
  <si>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</si>
  <si>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</si>
  <si>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</si>
  <si>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</si>
  <si>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</si>
  <si>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</si>
  <si>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</si>
  <si>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</si>
  <si>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</si>
  <si>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</si>
  <si>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</si>
  <si>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</si>
  <si>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</si>
  <si>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</si>
  <si>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</si>
  <si>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</si>
  <si>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</si>
  <si>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</si>
  <si>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</si>
  <si>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</si>
  <si>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</si>
  <si>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</si>
  <si>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</si>
  <si>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</si>
  <si>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</si>
  <si>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</si>
  <si>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</si>
  <si>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</si>
  <si>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</si>
  <si>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</si>
  <si>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</si>
  <si>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</si>
  <si>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</si>
  <si>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</si>
  <si>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</si>
  <si>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</si>
  <si>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</si>
  <si>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</si>
  <si>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</si>
  <si>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</si>
  <si>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</si>
  <si>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</si>
  <si>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</si>
  <si>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</si>
  <si>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</si>
  <si>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</si>
  <si>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</si>
  <si>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</si>
  <si>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</si>
  <si>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</si>
  <si>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</si>
  <si>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</si>
  <si>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</si>
  <si>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</si>
  <si>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</si>
  <si>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</si>
  <si>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</si>
  <si>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</si>
  <si>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</si>
  <si>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</si>
  <si>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</si>
  <si>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</si>
  <si>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</si>
  <si>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</si>
  <si>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</si>
  <si>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</si>
  <si>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</si>
  <si>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</si>
  <si>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</si>
  <si>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</si>
  <si>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</si>
  <si>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</si>
  <si>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</si>
  <si>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</si>
  <si>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</si>
  <si>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</si>
  <si>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</si>
  <si>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</si>
  <si>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</si>
  <si>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</si>
  <si>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</si>
  <si>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</si>
  <si>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</si>
  <si>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</si>
  <si>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</si>
  <si>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</si>
  <si>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</si>
  <si>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</si>
  <si>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</si>
  <si>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</si>
  <si>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</si>
  <si>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</si>
  <si>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</si>
  <si>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</si>
  <si>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</si>
  <si>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</si>
  <si>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</si>
  <si>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</si>
  <si>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</si>
  <si>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</si>
  <si>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</si>
  <si>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</si>
  <si>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</si>
  <si>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</si>
  <si>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</si>
  <si>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</si>
  <si>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</si>
  <si>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</si>
  <si>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</si>
  <si>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</si>
  <si>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</si>
  <si>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</si>
  <si>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</si>
  <si>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</si>
  <si>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</si>
  <si>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</si>
  <si>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</si>
  <si>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</si>
  <si>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</si>
  <si>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</si>
  <si>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</si>
  <si>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</si>
  <si>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</si>
  <si>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</si>
  <si>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</si>
  <si>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</si>
  <si>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</si>
  <si>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</si>
  <si>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</si>
  <si>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</si>
  <si>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</si>
  <si>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</si>
  <si>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</si>
  <si>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</si>
  <si>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</si>
  <si>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</si>
  <si>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</si>
  <si>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</si>
  <si>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</si>
  <si>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</si>
  <si>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</si>
  <si>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</si>
  <si>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</si>
  <si>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</si>
  <si>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</si>
  <si>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</si>
  <si>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</si>
  <si>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</si>
  <si>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</si>
  <si>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</si>
  <si>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</si>
  <si>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</si>
  <si>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</si>
  <si>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</si>
  <si>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</si>
  <si>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</si>
  <si>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</si>
  <si>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</si>
  <si>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</si>
  <si>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</si>
  <si>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</si>
  <si>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</si>
  <si>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</si>
  <si>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</si>
  <si>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</si>
  <si>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</si>
  <si>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</si>
  <si>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</si>
  <si>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</si>
  <si>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</si>
  <si>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</si>
  <si>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</si>
  <si>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</si>
  <si>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</si>
  <si>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</si>
  <si>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</si>
  <si>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</si>
  <si>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</si>
  <si>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</si>
  <si>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</si>
  <si>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</si>
  <si>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</si>
  <si>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</si>
  <si>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</si>
  <si>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</si>
  <si>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</si>
  <si>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</si>
  <si>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</si>
  <si>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</si>
  <si>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</si>
  <si>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</si>
  <si>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</si>
  <si>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</si>
  <si>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</si>
  <si>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</si>
  <si>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</si>
  <si>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</si>
  <si>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</si>
  <si>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</si>
  <si>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</si>
  <si>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</si>
  <si>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</si>
  <si>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</si>
  <si>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</si>
  <si>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</si>
  <si>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</si>
  <si>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</si>
  <si>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</si>
  <si>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</si>
  <si>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</si>
  <si>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</si>
  <si>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</si>
  <si>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</si>
  <si>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</si>
  <si>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</si>
  <si>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</si>
  <si>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</si>
  <si>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</si>
  <si>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</si>
  <si>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</si>
  <si>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</si>
  <si>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</si>
  <si>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</si>
  <si>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</si>
  <si>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</si>
  <si>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</si>
  <si>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</si>
  <si>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</si>
  <si>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</si>
  <si>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</si>
  <si>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</si>
  <si>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</si>
  <si>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</si>
  <si>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</si>
  <si>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</si>
  <si>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</si>
  <si>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</si>
  <si>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</si>
  <si>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</si>
  <si>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</si>
  <si>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</si>
  <si>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</si>
  <si>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</si>
  <si>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</si>
  <si>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</si>
  <si>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</si>
  <si>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</si>
  <si>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</si>
  <si>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</si>
  <si>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</si>
  <si>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</si>
  <si>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</si>
  <si>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</si>
  <si>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</si>
  <si>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</si>
  <si>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</si>
  <si>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</si>
  <si>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</si>
  <si>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</si>
  <si>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</si>
  <si>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</si>
  <si>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</si>
  <si>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</si>
  <si>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</si>
  <si>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</si>
  <si>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</si>
  <si>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</si>
  <si>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</si>
  <si>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</si>
  <si>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</si>
  <si>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</si>
  <si>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</si>
  <si>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</si>
  <si>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</si>
  <si>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</si>
  <si>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</si>
  <si>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</si>
  <si>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</si>
  <si>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</si>
  <si>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</si>
  <si>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</si>
  <si>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</si>
  <si>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</si>
  <si>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</si>
  <si>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</si>
  <si>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</si>
  <si>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</si>
  <si>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</si>
  <si>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</si>
  <si>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</si>
  <si>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</si>
  <si>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</si>
  <si>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</si>
  <si>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</si>
  <si>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</si>
  <si>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</si>
  <si>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</si>
  <si>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</si>
  <si>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</si>
  <si>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</si>
  <si>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</si>
  <si>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</si>
  <si>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</si>
  <si>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</si>
  <si>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</si>
  <si>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</si>
  <si>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</si>
  <si>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</si>
  <si>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</si>
  <si>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</si>
  <si>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</si>
  <si>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</si>
  <si>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</si>
  <si>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</si>
  <si>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</si>
  <si>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</si>
  <si>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</si>
  <si>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</si>
  <si>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</si>
  <si>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</si>
  <si>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</si>
  <si>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</si>
  <si>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</si>
  <si>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</si>
  <si>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</si>
  <si>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</si>
  <si>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</si>
  <si>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</si>
  <si>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</si>
  <si>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</si>
  <si>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</si>
  <si>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</si>
  <si>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</si>
  <si>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</si>
  <si>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</si>
  <si>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</si>
  <si>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</si>
  <si>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</si>
  <si>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</si>
  <si>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</si>
  <si>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</si>
  <si>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</si>
  <si>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</si>
  <si>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</si>
  <si>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</si>
  <si>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</si>
  <si>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</si>
  <si>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</si>
  <si>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</si>
  <si>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</si>
  <si>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</si>
  <si>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</si>
  <si>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</si>
  <si>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</si>
  <si>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</si>
  <si>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</si>
  <si>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</si>
  <si>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</si>
  <si>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</si>
  <si>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</si>
  <si>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</si>
  <si>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</si>
  <si>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</si>
  <si>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</si>
  <si>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</si>
  <si>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</si>
  <si>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</si>
  <si>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</si>
  <si>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</si>
  <si>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</si>
  <si>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</si>
  <si>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</si>
  <si>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</si>
  <si>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</si>
  <si>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</si>
  <si>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</si>
  <si>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</si>
  <si>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</si>
  <si>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</si>
  <si>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</si>
  <si>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</si>
  <si>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</si>
  <si>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</si>
  <si>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</si>
  <si>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</si>
  <si>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</si>
  <si>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</si>
  <si>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</si>
  <si>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</si>
  <si>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</si>
  <si>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</si>
  <si>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</si>
  <si>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</si>
  <si>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</si>
  <si>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</si>
  <si>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</si>
  <si>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</si>
  <si>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</si>
  <si>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</si>
  <si>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</si>
  <si>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</si>
  <si>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</si>
  <si>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</si>
  <si>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</si>
  <si>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</si>
  <si>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</si>
  <si>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</si>
  <si>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</si>
  <si>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</si>
  <si>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</si>
  <si>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</si>
  <si>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</si>
  <si>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</si>
  <si>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</si>
  <si>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</si>
  <si>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</si>
  <si>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</si>
  <si>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</si>
  <si>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</si>
  <si>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</si>
  <si>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</si>
  <si>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</si>
  <si>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</si>
  <si>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</si>
  <si>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</si>
  <si>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</si>
  <si>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</si>
  <si>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</si>
  <si>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</si>
  <si>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</si>
  <si>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</si>
  <si>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</si>
  <si>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</si>
  <si>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</si>
  <si>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</si>
  <si>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</si>
  <si>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</si>
  <si>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</si>
  <si>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</si>
  <si>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</si>
  <si>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</si>
  <si>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</si>
  <si>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</si>
  <si>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</si>
  <si>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</si>
  <si>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</si>
  <si>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</si>
  <si>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</si>
  <si>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</si>
  <si>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</si>
  <si>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</si>
  <si>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</si>
  <si>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</si>
  <si>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</si>
  <si>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</si>
  <si>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</si>
  <si>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</si>
  <si>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</si>
  <si>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</si>
  <si>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</si>
  <si>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</si>
  <si>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</si>
  <si>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</si>
  <si>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</si>
  <si>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</si>
  <si>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</si>
  <si>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</si>
  <si>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</si>
  <si>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</si>
  <si>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</si>
  <si>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</si>
  <si>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</si>
  <si>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</si>
  <si>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</si>
  <si>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</si>
  <si>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</si>
  <si>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</si>
  <si>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</si>
  <si>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</si>
  <si>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</si>
  <si>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</si>
  <si>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</si>
  <si>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</si>
  <si>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</si>
  <si>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</si>
  <si>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</si>
  <si>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</si>
  <si>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</si>
  <si>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</si>
  <si>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</si>
  <si>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</si>
  <si>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</si>
  <si>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</si>
  <si>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</si>
  <si>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</si>
  <si>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</si>
  <si>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</si>
  <si>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</si>
  <si>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</si>
  <si>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</si>
  <si>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</si>
  <si>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</si>
  <si>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</si>
  <si>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</si>
  <si>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</si>
  <si>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</si>
  <si>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</si>
  <si>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</si>
  <si>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</si>
  <si>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</si>
  <si>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</si>
  <si>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</si>
  <si>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</si>
  <si>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</si>
  <si>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</si>
  <si>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</si>
  <si>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</si>
  <si>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</si>
  <si>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</si>
  <si>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</si>
  <si>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</si>
  <si>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</si>
  <si>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</si>
  <si>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</si>
  <si>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</si>
  <si>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</si>
  <si>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</si>
  <si>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</si>
  <si>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</si>
  <si>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</si>
  <si>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</si>
  <si>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</si>
  <si>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</si>
  <si>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</si>
  <si>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</si>
  <si>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</si>
  <si>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</si>
  <si>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</si>
  <si>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</si>
  <si>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</si>
  <si>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</si>
  <si>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</si>
  <si>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</si>
  <si>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</si>
  <si>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</si>
  <si>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</si>
  <si>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</si>
  <si>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</si>
  <si>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</si>
  <si>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</si>
  <si>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</si>
  <si>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</si>
  <si>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</si>
  <si>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</si>
  <si>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</si>
  <si>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</si>
  <si>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</si>
  <si>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</si>
  <si>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</si>
  <si>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</si>
  <si>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</si>
  <si>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</si>
  <si>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</si>
  <si>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</si>
  <si>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</si>
  <si>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</si>
  <si>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</si>
  <si>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</si>
  <si>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</si>
  <si>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</si>
  <si>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</si>
  <si>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</si>
  <si>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</si>
  <si>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</si>
  <si>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</si>
  <si>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</si>
  <si>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</si>
  <si>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</si>
  <si>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</si>
  <si>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</si>
  <si>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</si>
  <si>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</si>
  <si>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</si>
  <si>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</si>
  <si>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</si>
  <si>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</si>
  <si>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</si>
  <si>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</si>
  <si>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</si>
  <si>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</si>
  <si>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</si>
  <si>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</si>
  <si>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</si>
  <si>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</si>
  <si>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</si>
  <si>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</si>
  <si>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</si>
  <si>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</si>
  <si>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</si>
  <si>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</si>
  <si>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</si>
  <si>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</si>
  <si>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</si>
  <si>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</si>
  <si>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</si>
  <si>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</si>
  <si>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</si>
  <si>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</si>
  <si>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</si>
  <si>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</si>
  <si>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</si>
  <si>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</si>
  <si>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</si>
  <si>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</si>
  <si>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</si>
  <si>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</si>
  <si>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</si>
  <si>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</si>
  <si>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</si>
  <si>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</si>
  <si>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</si>
  <si>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</si>
  <si>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</si>
  <si>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</si>
  <si>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</si>
  <si>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</si>
  <si>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</si>
  <si>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</si>
  <si>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</si>
  <si>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</si>
  <si>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</si>
  <si>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</si>
  <si>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</si>
  <si>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</si>
  <si>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</si>
  <si>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</si>
  <si>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</si>
  <si>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</si>
  <si>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</si>
  <si>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</si>
  <si>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</si>
  <si>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</si>
  <si>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</si>
  <si>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</si>
  <si>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</si>
  <si>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</si>
  <si>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</si>
  <si>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</si>
  <si>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</si>
  <si>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</si>
  <si>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</si>
  <si>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</si>
  <si>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</si>
  <si>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</si>
  <si>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</si>
  <si>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</si>
  <si>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</si>
  <si>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</si>
  <si>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</si>
  <si>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</si>
  <si>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</si>
  <si>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</si>
  <si>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</si>
  <si>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</si>
  <si>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</si>
  <si>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</si>
  <si>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</si>
  <si>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</si>
  <si>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</si>
  <si>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</si>
  <si>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</si>
  <si>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</si>
  <si>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</si>
  <si>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</si>
  <si>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</si>
  <si>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</si>
  <si>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</si>
  <si>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</si>
  <si>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</si>
  <si>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</si>
  <si>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</si>
  <si>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</si>
  <si>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</si>
  <si>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</si>
  <si>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</si>
  <si>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</si>
  <si>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</si>
  <si>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</si>
  <si>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</si>
  <si>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</si>
  <si>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</si>
  <si>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</si>
  <si>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</si>
  <si>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</si>
  <si>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</si>
  <si>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</si>
  <si>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</si>
  <si>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</si>
  <si>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</si>
  <si>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</si>
  <si>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</si>
  <si>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</si>
  <si>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</si>
  <si>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</si>
  <si>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</si>
  <si>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</si>
  <si>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</si>
  <si>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</si>
  <si>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</si>
  <si>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</si>
  <si>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</si>
  <si>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</si>
  <si>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</si>
  <si>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</si>
  <si>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</si>
  <si>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</si>
  <si>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</si>
  <si>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</si>
  <si>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</si>
  <si>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</si>
  <si>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</si>
  <si>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</si>
  <si>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</si>
  <si>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</si>
  <si>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</si>
  <si>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</si>
  <si>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</si>
  <si>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</si>
  <si>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</si>
  <si>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</si>
  <si>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</si>
  <si>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</si>
  <si>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</si>
  <si>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</si>
  <si>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</si>
  <si>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</si>
  <si>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</si>
  <si>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</si>
  <si>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</si>
  <si>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</si>
  <si>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</si>
  <si>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</si>
  <si>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</si>
  <si>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</si>
  <si>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</si>
  <si>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</si>
  <si>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</si>
  <si>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</si>
  <si>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</si>
  <si>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</si>
  <si>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</si>
  <si>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</si>
  <si>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</si>
  <si>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</si>
  <si>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</si>
  <si>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</si>
  <si>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</si>
  <si>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</si>
  <si>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</si>
  <si>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</si>
  <si>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</si>
  <si>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</si>
  <si>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</si>
  <si>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</si>
  <si>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</si>
  <si>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</si>
  <si>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</si>
  <si>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</si>
  <si>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</si>
  <si>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</si>
  <si>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</si>
  <si>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</si>
  <si>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</si>
  <si>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</si>
  <si>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</si>
  <si>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</si>
  <si>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</si>
  <si>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</si>
  <si>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</si>
  <si>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</si>
  <si>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</si>
  <si>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</si>
  <si>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</si>
  <si>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</si>
  <si>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</si>
  <si>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</si>
  <si>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</si>
  <si>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</si>
  <si>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</si>
  <si>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</si>
  <si>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</si>
  <si>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</si>
  <si>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</si>
  <si>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</si>
  <si>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</si>
  <si>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</si>
  <si>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</si>
  <si>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</si>
  <si>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</si>
  <si>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</si>
  <si>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</si>
  <si>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</si>
  <si>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</si>
  <si>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</si>
  <si>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</si>
  <si>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</si>
  <si>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</si>
  <si>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</si>
  <si>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</si>
  <si>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</si>
  <si>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</si>
  <si>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</si>
  <si>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</si>
  <si>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</si>
  <si>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</si>
  <si>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</si>
  <si>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</si>
  <si>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</si>
  <si>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</si>
  <si>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</si>
  <si>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</si>
  <si>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</si>
  <si>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</si>
  <si>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</si>
  <si>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</si>
  <si>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</si>
  <si>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</si>
  <si>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</si>
  <si>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</si>
  <si>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</si>
  <si>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</si>
  <si>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</si>
  <si>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</si>
  <si>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</si>
  <si>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</si>
  <si>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</si>
  <si>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</si>
  <si>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</si>
  <si>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</si>
  <si>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</si>
  <si>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</si>
  <si>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</si>
  <si>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</si>
  <si>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</si>
  <si>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</si>
  <si>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</si>
  <si>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</si>
  <si>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</si>
  <si>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</si>
  <si>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</si>
  <si>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</si>
  <si>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</si>
  <si>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</si>
  <si>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</si>
  <si>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</si>
  <si>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</si>
  <si>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</si>
  <si>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</si>
  <si>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</si>
  <si>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</si>
  <si>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</si>
  <si>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</si>
  <si>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</si>
  <si>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</si>
  <si>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</si>
  <si>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</si>
  <si>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</si>
  <si>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</si>
  <si>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</si>
  <si>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</si>
  <si>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</si>
  <si>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</si>
  <si>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</si>
  <si>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</si>
  <si>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</si>
  <si>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</si>
  <si>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</si>
  <si>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</si>
  <si>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</si>
  <si>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</si>
  <si>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</si>
  <si>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</si>
  <si>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</si>
  <si>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</si>
  <si>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</si>
  <si>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</si>
  <si>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</si>
  <si>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</si>
  <si>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</si>
  <si>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</si>
  <si>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</si>
  <si>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</si>
  <si>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</si>
  <si>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</si>
  <si>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</si>
  <si>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</si>
  <si>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</si>
  <si>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</si>
  <si>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</si>
  <si>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</si>
  <si>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</si>
  <si>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</si>
  <si>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</si>
  <si>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</si>
  <si>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</si>
  <si>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</si>
  <si>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</si>
  <si>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</si>
  <si>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</si>
  <si>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</si>
  <si>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</si>
  <si>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</si>
  <si>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</si>
  <si>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</si>
  <si>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</si>
  <si>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</si>
  <si>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</si>
  <si>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</si>
  <si>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</si>
  <si>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</si>
  <si>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</si>
  <si>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</si>
  <si>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</si>
  <si>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</si>
  <si>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</si>
  <si>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</si>
  <si>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</si>
  <si>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</si>
  <si>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</si>
  <si>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</si>
  <si>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</si>
  <si>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</si>
  <si>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</si>
  <si>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</si>
  <si>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</si>
  <si>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</si>
  <si>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</si>
  <si>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</si>
  <si>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</si>
  <si>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</si>
  <si>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</si>
  <si>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</si>
  <si>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</si>
  <si>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</si>
  <si>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</si>
  <si>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</si>
  <si>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</si>
  <si>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</si>
  <si>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</si>
  <si>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</si>
  <si>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</si>
  <si>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</si>
  <si>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</si>
  <si>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</si>
  <si>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</si>
  <si>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</si>
  <si>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</si>
  <si>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</si>
  <si>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</si>
  <si>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</si>
  <si>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</si>
  <si>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</si>
  <si>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</si>
  <si>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</si>
  <si>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</si>
  <si>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</si>
  <si>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</si>
  <si>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</si>
  <si>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</si>
  <si>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</si>
  <si>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</si>
  <si>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</si>
  <si>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</si>
  <si>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</si>
  <si>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</si>
  <si>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</si>
  <si>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</si>
  <si>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</si>
  <si>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</si>
  <si>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</si>
  <si>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</si>
  <si>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</si>
  <si>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</si>
  <si>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</si>
  <si>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</si>
  <si>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</si>
  <si>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</si>
  <si>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</si>
  <si>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</si>
  <si>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</si>
  <si>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</si>
  <si>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</si>
  <si>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</si>
  <si>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</si>
  <si>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</si>
  <si>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</si>
  <si>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</si>
  <si>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</si>
  <si>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</si>
  <si>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</si>
  <si>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</si>
  <si>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</si>
  <si>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</si>
  <si>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</si>
  <si>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</si>
  <si>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</si>
  <si>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</si>
  <si>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</si>
  <si>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</si>
  <si>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</si>
  <si>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</si>
  <si>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</si>
  <si>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</si>
  <si>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</si>
  <si>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</si>
  <si>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</si>
  <si>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</si>
  <si>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</si>
  <si>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</si>
  <si>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</si>
  <si>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</si>
  <si>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</si>
  <si>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</si>
  <si>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</si>
  <si>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</si>
  <si>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</si>
  <si>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</si>
  <si>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</si>
  <si>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</si>
  <si>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</si>
  <si>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</si>
  <si>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</si>
  <si>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</si>
  <si>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</si>
  <si>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</si>
  <si>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</si>
  <si>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</si>
  <si>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</si>
  <si>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</si>
  <si>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</si>
  <si>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</si>
  <si>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</si>
  <si>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</si>
  <si>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</si>
  <si>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</si>
  <si>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</si>
  <si>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</si>
  <si>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</si>
  <si>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</si>
  <si>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</si>
  <si>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</si>
  <si>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</si>
  <si>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</si>
  <si>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</si>
  <si>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</si>
  <si>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</si>
  <si>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</si>
  <si>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</si>
  <si>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</si>
  <si>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</si>
  <si>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</si>
  <si>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</si>
  <si>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</si>
  <si>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</si>
  <si>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</si>
  <si>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</si>
  <si>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</si>
  <si>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</si>
  <si>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</si>
  <si>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</si>
  <si>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</si>
  <si>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</si>
  <si>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</si>
  <si>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</si>
  <si>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</si>
  <si>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</si>
  <si>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</si>
  <si>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</si>
  <si>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</si>
  <si>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</si>
  <si>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</si>
  <si>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</si>
  <si>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</si>
  <si>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</si>
  <si>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</si>
  <si>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</si>
  <si>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</si>
  <si>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</si>
  <si>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</si>
  <si>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</si>
  <si>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</si>
  <si>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</si>
  <si>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</si>
  <si>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</si>
  <si>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</si>
  <si>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</si>
  <si>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</si>
  <si>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</si>
  <si>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</si>
  <si>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</si>
  <si>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</si>
  <si>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</si>
  <si>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</si>
  <si>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</si>
  <si>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</si>
  <si>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</si>
  <si>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</si>
  <si>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</si>
  <si>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</si>
  <si>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</si>
  <si>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</si>
  <si>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</si>
  <si>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</si>
  <si>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</si>
  <si>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</si>
  <si>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</si>
  <si>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</si>
  <si>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</si>
  <si>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</si>
  <si>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</si>
  <si>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</si>
  <si>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</si>
  <si>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</si>
  <si>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</si>
  <si>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</si>
  <si>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</si>
  <si>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</si>
  <si>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</si>
  <si>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</si>
  <si>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</si>
  <si>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</si>
  <si>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</si>
  <si>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</si>
  <si>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</si>
  <si>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</si>
  <si>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</si>
  <si>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</si>
  <si>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</si>
  <si>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</si>
  <si>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</si>
  <si>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</si>
  <si>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</si>
  <si>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</si>
  <si>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</si>
  <si>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</si>
  <si>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</si>
  <si>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</si>
  <si>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</si>
  <si>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</si>
  <si>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</si>
  <si>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</si>
  <si>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</si>
  <si>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</si>
  <si>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</si>
  <si>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</si>
  <si>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</si>
  <si>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</si>
  <si>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</si>
  <si>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</si>
  <si>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</si>
  <si>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</si>
  <si>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</si>
  <si>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</si>
  <si>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</si>
  <si>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</si>
  <si>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</si>
  <si>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</si>
  <si>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</si>
  <si>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</si>
  <si>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</si>
  <si>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</si>
  <si>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</si>
  <si>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</si>
  <si>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</si>
  <si>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</si>
  <si>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</si>
  <si>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</si>
  <si>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</si>
  <si>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</si>
  <si>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</si>
  <si>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</si>
  <si>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</si>
  <si>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</si>
  <si>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</si>
  <si>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</si>
  <si>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</si>
  <si>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</si>
  <si>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</si>
  <si>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</si>
  <si>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</si>
  <si>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</si>
  <si>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</si>
  <si>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</si>
  <si>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</si>
  <si>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</si>
  <si>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</si>
  <si>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</si>
  <si>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</si>
  <si>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</si>
  <si>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</si>
  <si>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</si>
  <si>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</si>
  <si>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</si>
  <si>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</si>
  <si>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</si>
  <si>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</si>
  <si>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</si>
  <si>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</si>
  <si>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</si>
  <si>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</si>
  <si>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</si>
  <si>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</si>
  <si>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</si>
  <si>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</si>
  <si>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</si>
  <si>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</si>
  <si>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</si>
  <si>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</si>
  <si>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</si>
  <si>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</si>
  <si>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</si>
  <si>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</si>
  <si>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</si>
  <si>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</si>
  <si>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</si>
  <si>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</si>
  <si>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</si>
  <si>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</si>
  <si>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</si>
  <si>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</si>
  <si>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</si>
  <si>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</si>
  <si>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</si>
  <si>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</si>
  <si>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</si>
  <si>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</si>
  <si>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</si>
  <si>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</si>
  <si>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</si>
  <si>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</si>
  <si>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</si>
  <si>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</si>
  <si>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</si>
  <si>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</si>
  <si>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</si>
  <si>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</si>
  <si>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</si>
  <si>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</si>
  <si>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</si>
  <si>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</si>
  <si>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</si>
  <si>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</si>
  <si>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</si>
  <si>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</si>
  <si>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</si>
  <si>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</si>
  <si>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</si>
  <si>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</si>
  <si>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</si>
  <si>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</si>
  <si>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</si>
  <si>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</si>
  <si>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</si>
  <si>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</si>
  <si>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</si>
  <si>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</si>
  <si>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</si>
  <si>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</si>
  <si>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</si>
  <si>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</si>
  <si>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</si>
  <si>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</si>
  <si>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</si>
  <si>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</si>
  <si>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</si>
  <si>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</si>
  <si>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</si>
  <si>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</si>
  <si>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</si>
  <si>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</si>
  <si>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</si>
  <si>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</si>
  <si>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</si>
  <si>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</si>
  <si>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</si>
  <si>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</si>
  <si>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</si>
  <si>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</si>
  <si>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</si>
  <si>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</si>
  <si>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</si>
  <si>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</si>
  <si>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</si>
  <si>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</si>
  <si>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</si>
  <si>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</si>
  <si>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</si>
  <si>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</si>
  <si>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</si>
  <si>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</si>
  <si>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</si>
  <si>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</si>
  <si>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</si>
  <si>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</si>
  <si>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</si>
  <si>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</si>
  <si>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</si>
  <si>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</si>
  <si>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</si>
  <si>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</si>
  <si>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</si>
  <si>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</si>
  <si>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</si>
  <si>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</si>
  <si>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</si>
  <si>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</si>
  <si>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</si>
  <si>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</si>
  <si>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</si>
  <si>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</si>
  <si>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</si>
  <si>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</si>
  <si>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</si>
  <si>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</si>
  <si>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</si>
  <si>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</si>
  <si>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</si>
  <si>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</si>
  <si>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</si>
  <si>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</si>
  <si>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</si>
  <si>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</si>
  <si>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</si>
  <si>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</si>
  <si>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</si>
  <si>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</si>
  <si>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</si>
  <si>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</si>
  <si>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</si>
  <si>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</si>
  <si>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</si>
  <si>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</si>
  <si>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</si>
  <si>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</si>
  <si>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</si>
  <si>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</si>
  <si>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</si>
  <si>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</si>
  <si>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</si>
  <si>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</si>
  <si>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</si>
  <si>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</si>
  <si>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</si>
  <si>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</si>
  <si>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</si>
  <si>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</si>
  <si>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</si>
  <si>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</si>
  <si>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</si>
  <si>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</si>
  <si>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</si>
  <si>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</si>
  <si>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</si>
  <si>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</si>
  <si>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</si>
  <si>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</si>
  <si>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</si>
  <si>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</si>
  <si>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</si>
  <si>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</si>
  <si>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</si>
  <si>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</si>
  <si>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</si>
  <si>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</si>
  <si>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</si>
  <si>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</si>
  <si>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</si>
  <si>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</si>
  <si>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</si>
  <si>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</si>
  <si>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</si>
  <si>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</si>
  <si>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</si>
  <si>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</si>
  <si>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</si>
  <si>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</si>
  <si>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</si>
  <si>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</si>
  <si>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</si>
  <si>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</si>
  <si>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</si>
  <si>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</si>
  <si>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</si>
  <si>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</si>
  <si>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</si>
  <si>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</si>
  <si>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</si>
  <si>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</si>
  <si>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</si>
  <si>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</si>
  <si>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</si>
  <si>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</si>
  <si>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</si>
  <si>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</si>
  <si>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</si>
  <si>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</si>
  <si>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</si>
  <si>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</si>
  <si>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</si>
  <si>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</si>
  <si>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</si>
  <si>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</si>
  <si>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</si>
  <si>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</si>
  <si>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</si>
  <si>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</si>
  <si>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</si>
  <si>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</si>
  <si>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</si>
  <si>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</si>
  <si>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</si>
  <si>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</si>
  <si>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</si>
  <si>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</si>
  <si>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</si>
  <si>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</si>
  <si>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</si>
  <si>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</si>
  <si>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</si>
  <si>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</si>
  <si>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</si>
  <si>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</si>
  <si>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</si>
  <si>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</si>
  <si>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</si>
  <si>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</si>
  <si>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</si>
  <si>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</si>
  <si>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</si>
  <si>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</si>
  <si>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</si>
  <si>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</si>
  <si>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</si>
  <si>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</si>
  <si>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</si>
  <si>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</si>
  <si>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</si>
  <si>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</si>
  <si>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</si>
  <si>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</si>
  <si>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</si>
  <si>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</si>
  <si>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</si>
  <si>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</si>
  <si>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</si>
  <si>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</si>
  <si>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</si>
  <si>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</si>
  <si>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</si>
  <si>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</si>
  <si>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</si>
  <si>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</si>
  <si>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</si>
  <si>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</si>
  <si>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</si>
  <si>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</si>
  <si>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</si>
  <si>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</si>
  <si>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</si>
  <si>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</si>
  <si>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</si>
  <si>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</si>
  <si>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</si>
  <si>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</si>
  <si>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</si>
  <si>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</si>
  <si>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</si>
  <si>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</si>
  <si>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</si>
  <si>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</si>
  <si>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</si>
  <si>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</si>
  <si>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</si>
  <si>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</si>
  <si>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</si>
  <si>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</si>
  <si>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</si>
  <si>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</si>
  <si>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</si>
  <si>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</si>
  <si>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</si>
  <si>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</si>
  <si>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</si>
  <si>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</si>
  <si>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</si>
  <si>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</si>
  <si>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</si>
  <si>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</si>
  <si>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</si>
  <si>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</si>
  <si>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</si>
  <si>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</si>
  <si>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</si>
  <si>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</si>
  <si>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</si>
  <si>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</si>
  <si>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</si>
  <si>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</si>
  <si>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</si>
  <si>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</si>
  <si>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</si>
  <si>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</si>
  <si>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</si>
  <si>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</si>
  <si>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</si>
  <si>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</si>
  <si>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</si>
  <si>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</si>
  <si>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</si>
  <si>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</si>
  <si>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</si>
  <si>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</si>
  <si>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</si>
  <si>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</si>
  <si>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</si>
  <si>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</si>
  <si>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</si>
  <si>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</si>
  <si>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</si>
  <si>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</si>
  <si>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</si>
  <si>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</si>
  <si>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</si>
  <si>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</si>
  <si>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</si>
  <si>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</si>
  <si>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</si>
  <si>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</si>
  <si>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</si>
  <si>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</si>
  <si>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</si>
  <si>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</si>
  <si>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</si>
  <si>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</si>
  <si>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</si>
  <si>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</si>
  <si>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</si>
  <si>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</si>
  <si>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</si>
  <si>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</si>
  <si>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</si>
  <si>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</si>
  <si>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</si>
  <si>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</si>
  <si>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</si>
  <si>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</si>
  <si>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</si>
  <si>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</si>
  <si>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</si>
  <si>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</si>
  <si>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</si>
  <si>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</si>
  <si>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</si>
  <si>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</si>
  <si>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</si>
  <si>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</si>
  <si>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</si>
  <si>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</si>
  <si>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</si>
  <si>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</si>
  <si>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</si>
  <si>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</si>
  <si>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</si>
  <si>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</si>
  <si>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</si>
  <si>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</si>
  <si>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</si>
  <si>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</si>
  <si>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</si>
  <si>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</si>
  <si>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</si>
  <si>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</si>
  <si>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</si>
  <si>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</si>
  <si>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</si>
  <si>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</si>
  <si>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</si>
  <si>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</si>
  <si>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</si>
  <si>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</si>
  <si>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</si>
  <si>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</si>
  <si>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</si>
  <si>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</si>
  <si>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</si>
  <si>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</si>
  <si>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</si>
  <si>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</si>
  <si>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</si>
  <si>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</si>
  <si>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</si>
  <si>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</si>
  <si>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</si>
  <si>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</si>
  <si>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</si>
  <si>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</si>
  <si>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</si>
  <si>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</si>
  <si>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</si>
  <si>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</si>
  <si>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</si>
  <si>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</si>
  <si>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</si>
  <si>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</si>
  <si>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</si>
  <si>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</si>
  <si>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</si>
  <si>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</si>
  <si>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</si>
  <si>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</si>
  <si>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</si>
  <si>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</si>
  <si>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</si>
  <si>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</si>
  <si>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</si>
  <si>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</si>
  <si>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</si>
  <si>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</si>
  <si>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</si>
  <si>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</si>
  <si>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</si>
  <si>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</si>
  <si>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</si>
  <si>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</si>
  <si>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</si>
  <si>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</si>
  <si>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</si>
  <si>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</si>
  <si>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</si>
  <si>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</si>
  <si>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</si>
  <si>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</si>
  <si>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</si>
  <si>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</si>
  <si>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</si>
  <si>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</si>
  <si>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</si>
  <si>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</si>
  <si>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</si>
  <si>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</si>
  <si>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</si>
  <si>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</si>
  <si>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</si>
  <si>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</si>
  <si>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</si>
  <si>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</si>
  <si>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</si>
  <si>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</si>
  <si>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</si>
  <si>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</si>
  <si>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</si>
  <si>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</si>
  <si>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</si>
  <si>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</si>
  <si>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</si>
  <si>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</si>
  <si>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</si>
  <si>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</si>
  <si>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</si>
  <si>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</si>
  <si>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</si>
  <si>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</si>
  <si>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</si>
  <si>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</si>
  <si>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</si>
  <si>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</si>
  <si>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</si>
  <si>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</si>
  <si>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</si>
  <si>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</si>
  <si>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</si>
  <si>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</si>
  <si>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</si>
  <si>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</si>
  <si>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</si>
  <si>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</si>
  <si>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</si>
  <si>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</si>
  <si>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</si>
  <si>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</si>
  <si>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</si>
  <si>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</si>
  <si>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</si>
  <si>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</si>
  <si>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</si>
  <si>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</si>
  <si>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</si>
  <si>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</si>
  <si>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</si>
  <si>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</si>
  <si>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</si>
  <si>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</si>
  <si>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</si>
  <si>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</si>
  <si>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</si>
  <si>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</si>
  <si>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</si>
  <si>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</si>
  <si>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</si>
  <si>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</si>
  <si>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</si>
  <si>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</si>
  <si>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</si>
  <si>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</si>
  <si>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</si>
  <si>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</si>
  <si>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</si>
  <si>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</si>
  <si>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</si>
  <si>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</si>
  <si>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</si>
  <si>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</si>
  <si>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</si>
  <si>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</si>
  <si>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</si>
  <si>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</si>
  <si>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</si>
  <si>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</si>
  <si>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</si>
  <si>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</si>
  <si>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</si>
  <si>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</si>
  <si>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</si>
  <si>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</si>
  <si>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</si>
  <si>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</si>
  <si>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</si>
  <si>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</si>
  <si>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</si>
  <si>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</si>
  <si>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</si>
  <si>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</si>
  <si>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</si>
  <si>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</si>
  <si>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</si>
  <si>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</si>
  <si>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</si>
  <si>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</si>
  <si>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</si>
  <si>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</si>
  <si>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</si>
  <si>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</si>
  <si>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</si>
  <si>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</si>
  <si>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</si>
  <si>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</si>
  <si>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</si>
  <si>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</si>
  <si>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</si>
  <si>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</si>
  <si>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</si>
  <si>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</si>
  <si>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</si>
  <si>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</si>
  <si>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</si>
  <si>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</si>
  <si>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</si>
  <si>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</si>
  <si>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</si>
  <si>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</si>
  <si>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</si>
  <si>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</si>
  <si>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</si>
  <si>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</si>
  <si>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</si>
  <si>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</si>
  <si>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</si>
  <si>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</si>
  <si>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</si>
  <si>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</si>
  <si>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</si>
  <si>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</si>
  <si>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</si>
  <si>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</si>
  <si>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</si>
  <si>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</si>
  <si>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</si>
  <si>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</si>
  <si>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</si>
  <si>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</si>
  <si>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</si>
  <si>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</si>
  <si>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</si>
  <si>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</si>
  <si>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</si>
  <si>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</si>
  <si>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</si>
  <si>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</si>
  <si>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</si>
  <si>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</si>
  <si>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</si>
  <si>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</si>
  <si>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</si>
  <si>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</si>
  <si>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</si>
  <si>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</si>
  <si>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</si>
  <si>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</si>
  <si>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</si>
  <si>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</si>
  <si>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</si>
  <si>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</si>
  <si>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</si>
  <si>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</si>
  <si>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</si>
  <si>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</si>
  <si>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</si>
  <si>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</si>
  <si>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</si>
  <si>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</si>
  <si>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</si>
  <si>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</si>
  <si>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</si>
  <si>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</si>
  <si>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</si>
  <si>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</si>
  <si>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</si>
  <si>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</si>
  <si>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</si>
  <si>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</si>
  <si>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</si>
  <si>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</si>
  <si>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</si>
  <si>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</si>
  <si>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</si>
  <si>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</si>
  <si>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</si>
  <si>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</si>
  <si>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</si>
  <si>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</si>
  <si>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</si>
  <si>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</si>
  <si>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</si>
  <si>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</si>
  <si>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</si>
  <si>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</si>
  <si>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</si>
  <si>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</si>
  <si>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</si>
  <si>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</si>
  <si>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</si>
  <si>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</si>
  <si>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</si>
  <si>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</si>
  <si>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</si>
  <si>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</si>
  <si>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</si>
  <si>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</si>
  <si>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</si>
  <si>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</si>
  <si>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</si>
  <si>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</si>
  <si>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</si>
  <si>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</si>
  <si>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</si>
  <si>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</si>
  <si>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</si>
  <si>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</si>
  <si>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</si>
  <si>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</si>
  <si>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</si>
  <si>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</si>
  <si>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</si>
  <si>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</si>
  <si>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</si>
  <si>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</si>
  <si>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</si>
  <si>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</si>
  <si>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</si>
  <si>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</si>
  <si>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</si>
  <si>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</si>
  <si>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</si>
  <si>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</si>
  <si>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</si>
  <si>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</si>
  <si>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</si>
  <si>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</si>
  <si>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</si>
  <si>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</si>
  <si>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</si>
  <si>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</si>
  <si>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</si>
  <si>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</si>
  <si>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</si>
  <si>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</si>
  <si>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</si>
  <si>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</si>
  <si>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</si>
  <si>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</si>
  <si>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</si>
  <si>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</si>
  <si>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</si>
  <si>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</si>
  <si>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</si>
  <si>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</si>
  <si>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</si>
  <si>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</si>
  <si>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</si>
  <si>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</si>
  <si>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</si>
  <si>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</si>
  <si>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</si>
  <si>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</si>
  <si>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</si>
  <si>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</si>
  <si>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</si>
  <si>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</si>
  <si>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</si>
  <si>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</si>
  <si>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</si>
  <si>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</si>
  <si>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</si>
  <si>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</si>
  <si>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</si>
  <si>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</si>
  <si>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</si>
  <si>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</si>
  <si>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</si>
  <si>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</si>
  <si>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</si>
  <si>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</si>
  <si>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</si>
  <si>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</si>
  <si>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</si>
  <si>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</si>
  <si>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</si>
  <si>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</si>
  <si>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</si>
  <si>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</si>
  <si>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</si>
  <si>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</si>
  <si>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</si>
  <si>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</si>
  <si>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</si>
  <si>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</si>
  <si>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</si>
  <si>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</si>
  <si>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</si>
  <si>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</si>
  <si>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</si>
  <si>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</si>
  <si>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</si>
  <si>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</si>
  <si>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</si>
  <si>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</si>
  <si>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</si>
  <si>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</si>
  <si>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</si>
  <si>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</si>
  <si>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</si>
  <si>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</si>
  <si>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</si>
  <si>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</si>
  <si>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</si>
  <si>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</si>
  <si>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</si>
  <si>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</si>
  <si>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</si>
  <si>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</si>
  <si>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</si>
  <si>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</si>
  <si>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</si>
  <si>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</si>
  <si>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</si>
  <si>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</si>
  <si>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</si>
  <si>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</si>
  <si>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</si>
  <si>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</si>
  <si>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</si>
  <si>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</si>
  <si>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</si>
  <si>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</si>
  <si>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</si>
  <si>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</si>
  <si>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</si>
  <si>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</si>
  <si>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</si>
  <si>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</si>
  <si>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</si>
  <si>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</si>
  <si>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</si>
  <si>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</si>
  <si>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</si>
  <si>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</si>
  <si>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</si>
  <si>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</si>
  <si>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</si>
  <si>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</si>
  <si>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</si>
  <si>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</si>
  <si>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</si>
  <si>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</si>
  <si>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</si>
  <si>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</si>
  <si>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</si>
  <si>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</si>
  <si>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</si>
  <si>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</si>
  <si>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</si>
  <si>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</si>
  <si>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</si>
  <si>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</si>
  <si>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</si>
  <si>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</si>
  <si>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</si>
  <si>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</si>
  <si>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</si>
  <si>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</si>
  <si>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</si>
  <si>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</si>
  <si>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</si>
  <si>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</si>
  <si>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</si>
  <si>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</si>
  <si>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</si>
  <si>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</si>
  <si>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</si>
  <si>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</si>
  <si>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</si>
  <si>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</si>
  <si>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</si>
  <si>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</si>
  <si>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</si>
  <si>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</si>
  <si>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</si>
  <si>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</si>
  <si>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</si>
  <si>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</si>
  <si>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</si>
  <si>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</si>
  <si>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</si>
  <si>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</si>
  <si>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</si>
  <si>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</si>
  <si>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</si>
  <si>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</si>
  <si>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</si>
  <si>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</si>
  <si>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</si>
  <si>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</si>
  <si>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</si>
  <si>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</si>
  <si>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</si>
  <si>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</si>
  <si>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</si>
  <si>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</si>
  <si>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</si>
  <si>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</si>
  <si>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</si>
  <si>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</si>
  <si>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</si>
  <si>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</si>
  <si>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</si>
  <si>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</si>
  <si>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</si>
  <si>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</si>
  <si>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</si>
  <si>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</si>
  <si>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</si>
  <si>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</si>
  <si>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</si>
  <si>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</si>
  <si>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</si>
  <si>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</si>
  <si>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</si>
  <si>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</si>
  <si>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</si>
  <si>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</si>
  <si>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</si>
  <si>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</si>
  <si>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</si>
  <si>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</si>
  <si>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</si>
  <si>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</si>
  <si>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</si>
  <si>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</si>
  <si>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</si>
  <si>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</si>
  <si>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</si>
  <si>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</si>
  <si>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</si>
  <si>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</si>
  <si>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</si>
  <si>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</si>
  <si>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</si>
  <si>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</si>
  <si>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</si>
  <si>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</si>
  <si>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</si>
  <si>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</si>
  <si>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</si>
  <si>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</si>
  <si>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</si>
  <si>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</si>
  <si>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</si>
  <si>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</si>
  <si>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</si>
  <si>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</si>
  <si>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</si>
  <si>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</si>
  <si>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</si>
  <si>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</si>
  <si>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</si>
  <si>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</si>
  <si>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</si>
  <si>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</si>
  <si>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</si>
  <si>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</si>
  <si>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</si>
  <si>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</si>
  <si>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</si>
  <si>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</si>
  <si>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</si>
  <si>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</si>
  <si>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</si>
  <si>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</si>
  <si>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</si>
  <si>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</si>
  <si>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</si>
  <si>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</si>
  <si>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</si>
  <si>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</si>
  <si>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</si>
  <si>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</si>
  <si>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</si>
  <si>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</si>
  <si>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</si>
  <si>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</si>
  <si>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</si>
  <si>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</si>
  <si>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</si>
  <si>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</si>
  <si>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</si>
  <si>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</si>
  <si>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</si>
  <si>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</si>
  <si>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</si>
  <si>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</si>
  <si>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</si>
  <si>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</si>
  <si>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</si>
  <si>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</si>
  <si>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</si>
  <si>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</si>
  <si>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</si>
  <si>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</si>
  <si>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</si>
  <si>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</si>
  <si>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</si>
  <si>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</si>
  <si>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</si>
  <si>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</si>
  <si>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</si>
  <si>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</si>
  <si>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</si>
  <si>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</si>
  <si>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</si>
  <si>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</si>
  <si>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</si>
  <si>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</si>
  <si>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</si>
  <si>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</si>
  <si>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</si>
  <si>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</si>
  <si>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</si>
  <si>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</si>
  <si>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</si>
  <si>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</si>
  <si>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</si>
  <si>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</si>
  <si>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</si>
  <si>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</si>
  <si>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</si>
  <si>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</si>
  <si>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</si>
  <si>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</si>
  <si>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</si>
  <si>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</si>
  <si>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</si>
  <si>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</si>
  <si>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</si>
  <si>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</si>
  <si>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</si>
  <si>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</si>
  <si>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</si>
  <si>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</si>
  <si>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</si>
  <si>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</si>
  <si>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</si>
  <si>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</si>
  <si>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</si>
  <si>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</si>
  <si>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</si>
  <si>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</si>
  <si>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</si>
  <si>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</si>
  <si>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</si>
  <si>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</si>
  <si>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</si>
  <si>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</si>
  <si>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</si>
  <si>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</si>
  <si>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</si>
  <si>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</si>
  <si>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</si>
  <si>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</si>
  <si>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</si>
  <si>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</si>
  <si>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</si>
  <si>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</si>
  <si>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</si>
  <si>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</si>
  <si>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</si>
  <si>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</si>
  <si>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</si>
  <si>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</si>
  <si>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</si>
  <si>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</si>
  <si>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</si>
  <si>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</si>
  <si>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</si>
  <si>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</si>
  <si>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</si>
  <si>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</si>
  <si>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</si>
  <si>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</si>
  <si>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</si>
  <si>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</si>
  <si>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</si>
  <si>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</si>
  <si>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</si>
  <si>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</si>
  <si>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</si>
  <si>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</si>
  <si>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</si>
  <si>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</si>
  <si>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</si>
  <si>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</si>
  <si>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</si>
  <si>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</si>
  <si>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</si>
  <si>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</si>
  <si>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</si>
  <si>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</si>
  <si>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</si>
  <si>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</si>
  <si>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</si>
  <si>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</si>
  <si>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</si>
  <si>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</si>
  <si>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</si>
  <si>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</si>
  <si>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</si>
  <si>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</si>
  <si>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</si>
  <si>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</si>
  <si>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</si>
  <si>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</si>
  <si>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</si>
  <si>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</si>
  <si>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</si>
  <si>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</si>
  <si>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</si>
  <si>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</si>
  <si>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</si>
  <si>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</si>
  <si>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</si>
  <si>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</si>
  <si>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</si>
  <si>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</si>
  <si>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</si>
  <si>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</si>
  <si>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</si>
  <si>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</si>
  <si>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</si>
  <si>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</si>
  <si>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</si>
  <si>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</si>
  <si>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</si>
  <si>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</si>
  <si>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</si>
  <si>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</si>
  <si>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</si>
  <si>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</si>
  <si>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</si>
  <si>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</si>
  <si>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</si>
  <si>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</si>
  <si>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</si>
  <si>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</si>
  <si>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</si>
  <si>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</si>
  <si>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</si>
  <si>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</si>
  <si>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</si>
  <si>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</si>
  <si>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</si>
  <si>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</si>
  <si>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</si>
  <si>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</si>
  <si>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</si>
  <si>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</si>
  <si>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</si>
  <si>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</si>
  <si>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</si>
  <si>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</si>
  <si>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</si>
  <si>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</si>
  <si>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</si>
  <si>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</si>
  <si>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</si>
  <si>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</si>
  <si>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</si>
  <si>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</si>
  <si>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</si>
  <si>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</si>
  <si>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</si>
  <si>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</si>
  <si>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</si>
  <si>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</si>
  <si>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</si>
  <si>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</si>
  <si>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</si>
  <si>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</si>
  <si>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</si>
  <si>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</si>
  <si>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</si>
  <si>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</si>
  <si>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</si>
  <si>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</si>
  <si>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</si>
  <si>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</si>
  <si>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</si>
  <si>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</si>
  <si>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</si>
  <si>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</si>
  <si>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</si>
  <si>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</si>
  <si>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</si>
  <si>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</si>
  <si>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</si>
  <si>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</si>
  <si>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</si>
  <si>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</si>
  <si>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</si>
  <si>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</si>
  <si>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</si>
  <si>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</si>
  <si>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</si>
  <si>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</si>
  <si>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</si>
  <si>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</si>
  <si>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</si>
  <si>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</si>
  <si>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</si>
  <si>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</si>
  <si>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</si>
  <si>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</si>
  <si>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</si>
  <si>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</si>
  <si>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</si>
  <si>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</si>
  <si>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</si>
  <si>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</si>
  <si>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</si>
  <si>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</si>
  <si>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</si>
  <si>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</si>
  <si>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</si>
  <si>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</si>
  <si>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</si>
  <si>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</si>
  <si>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</si>
  <si>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</si>
  <si>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</si>
  <si>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</si>
  <si>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</si>
  <si>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</si>
  <si>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</si>
  <si>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</si>
  <si>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</si>
  <si>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</si>
  <si>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</si>
  <si>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</si>
  <si>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</si>
  <si>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</si>
  <si>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</si>
  <si>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</si>
  <si>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</si>
  <si>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</si>
  <si>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</si>
  <si>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</si>
  <si>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</si>
  <si>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</si>
  <si>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</si>
  <si>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</si>
  <si>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</si>
  <si>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</si>
  <si>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</si>
  <si>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</si>
  <si>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</si>
  <si>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</si>
  <si>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</si>
  <si>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</si>
  <si>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</si>
  <si>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</si>
  <si>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</si>
  <si>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</si>
  <si>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</si>
  <si>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</si>
  <si>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</si>
  <si>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</si>
  <si>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</si>
  <si>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</si>
  <si>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</si>
  <si>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</si>
  <si>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</si>
  <si>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</si>
  <si>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</si>
  <si>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</si>
  <si>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</si>
  <si>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</si>
  <si>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</si>
  <si>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</si>
  <si>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</si>
  <si>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</si>
  <si>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</si>
  <si>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</si>
  <si>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</si>
  <si>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</si>
  <si>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</si>
  <si>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</si>
  <si>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</si>
  <si>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</si>
  <si>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</si>
  <si>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</si>
  <si>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</si>
  <si>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</si>
  <si>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</si>
  <si>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</si>
  <si>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</si>
  <si>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</si>
  <si>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</si>
  <si>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</si>
  <si>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</si>
  <si>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</si>
  <si>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</si>
  <si>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</si>
  <si>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</si>
  <si>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</si>
  <si>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</si>
  <si>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</si>
  <si>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</si>
  <si>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</si>
  <si>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</si>
  <si>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</si>
  <si>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</si>
  <si>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</si>
  <si>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</si>
  <si>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</si>
  <si>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</si>
  <si>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</si>
  <si>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</si>
  <si>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</si>
  <si>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</si>
  <si>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</si>
  <si>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</si>
  <si>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</si>
  <si>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</si>
  <si>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</si>
  <si>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</si>
  <si>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</si>
  <si>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</si>
  <si>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</si>
  <si>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</si>
  <si>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</si>
  <si>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</si>
  <si>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</si>
  <si>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</si>
  <si>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</si>
  <si>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</si>
  <si>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</si>
  <si>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</si>
  <si>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</si>
  <si>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</si>
  <si>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</si>
  <si>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</si>
  <si>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</si>
  <si>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</si>
  <si>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</si>
  <si>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</si>
  <si>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</si>
  <si>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</si>
  <si>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</si>
  <si>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</si>
  <si>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</si>
  <si>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</si>
  <si>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</si>
  <si>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</si>
  <si>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</si>
  <si>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</si>
  <si>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</si>
  <si>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</si>
  <si>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</si>
  <si>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</si>
  <si>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</si>
  <si>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</si>
  <si>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</si>
  <si>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</si>
  <si>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</si>
  <si>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</si>
  <si>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</si>
  <si>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</si>
  <si>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</si>
  <si>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</si>
  <si>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</si>
  <si>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</si>
  <si>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</si>
  <si>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</si>
  <si>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</si>
  <si>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</si>
  <si>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</si>
  <si>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</si>
  <si>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</si>
  <si>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</si>
  <si>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</si>
  <si>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</si>
  <si>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</si>
  <si>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</si>
  <si>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</si>
  <si>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</si>
  <si>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</si>
  <si>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</si>
  <si>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</si>
  <si>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</si>
  <si>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</si>
  <si>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</si>
  <si>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</si>
  <si>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</si>
  <si>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</si>
  <si>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</si>
  <si>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</si>
  <si>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</si>
  <si>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</si>
  <si>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</si>
  <si>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</si>
  <si>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</si>
  <si>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</si>
  <si>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</si>
  <si>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</si>
  <si>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</si>
  <si>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</si>
  <si>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</si>
  <si>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</si>
  <si>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</si>
  <si>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</si>
  <si>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</si>
  <si>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</si>
  <si>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</si>
  <si>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</si>
  <si>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</si>
  <si>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</si>
  <si>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</si>
  <si>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</si>
  <si>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</si>
  <si>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</si>
  <si>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</si>
  <si>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</si>
  <si>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</si>
  <si>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</si>
  <si>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</si>
  <si>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</si>
  <si>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</si>
  <si>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</si>
  <si>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</si>
  <si>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</si>
  <si>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</si>
  <si>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</si>
  <si>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</si>
  <si>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</si>
  <si>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</si>
  <si>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</si>
  <si>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</si>
  <si>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</si>
  <si>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</si>
  <si>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</si>
  <si>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</si>
  <si>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</si>
  <si>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</si>
  <si>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</si>
  <si>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</si>
  <si>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</si>
  <si>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</si>
  <si>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</si>
  <si>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</si>
  <si>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</si>
  <si>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</si>
  <si>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</si>
  <si>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</si>
  <si>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</si>
  <si>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</si>
  <si>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</si>
  <si>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</si>
  <si>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</si>
  <si>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</si>
  <si>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</si>
  <si>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</si>
  <si>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</si>
  <si>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</si>
  <si>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</si>
  <si>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</si>
  <si>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</si>
  <si>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</si>
  <si>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</si>
  <si>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</si>
  <si>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</si>
  <si>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</si>
  <si>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</si>
  <si>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</si>
  <si>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</si>
  <si>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</si>
  <si>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</si>
  <si>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</si>
  <si>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</si>
  <si>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</si>
  <si>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</si>
  <si>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</si>
  <si>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</si>
  <si>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</si>
  <si>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</si>
  <si>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</si>
  <si>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</si>
  <si>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</si>
  <si>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</si>
  <si>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</si>
  <si>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</si>
  <si>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</si>
  <si>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</si>
  <si>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</si>
  <si>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</si>
  <si>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</si>
  <si>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</si>
  <si>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</si>
  <si>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</si>
  <si>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</si>
  <si>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</si>
  <si>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</si>
  <si>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</si>
  <si>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</si>
  <si>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</si>
  <si>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</si>
  <si>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</si>
  <si>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</si>
  <si>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</si>
  <si>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</si>
  <si>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</si>
  <si>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</si>
  <si>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</si>
  <si>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</si>
  <si>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</si>
  <si>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</si>
  <si>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</si>
  <si>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</si>
  <si>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</si>
  <si>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</si>
  <si>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</si>
  <si>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</si>
  <si>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</si>
  <si>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</si>
  <si>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</si>
  <si>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</si>
  <si>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</si>
  <si>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</si>
  <si>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</si>
  <si>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</si>
  <si>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</si>
  <si>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</si>
  <si>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</si>
  <si>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</si>
  <si>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</si>
  <si>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</si>
  <si>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</si>
  <si>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</si>
  <si>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</si>
  <si>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</si>
  <si>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</si>
  <si>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</si>
  <si>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</si>
  <si>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</si>
  <si>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</si>
  <si>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</si>
  <si>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</si>
  <si>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</si>
  <si>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</si>
  <si>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</si>
  <si>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</si>
  <si>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</si>
  <si>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</si>
  <si>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</si>
  <si>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</si>
  <si>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</si>
  <si>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</si>
  <si>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</si>
  <si>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</si>
  <si>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</si>
  <si>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</si>
  <si>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</si>
  <si>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</si>
  <si>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</si>
  <si>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</si>
  <si>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</si>
  <si>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</si>
  <si>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</si>
  <si>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</si>
  <si>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</si>
  <si>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</si>
  <si>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</si>
  <si>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</si>
  <si>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</si>
  <si>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</si>
  <si>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</si>
  <si>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</si>
  <si>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</si>
  <si>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</si>
  <si>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</si>
  <si>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</si>
  <si>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</si>
  <si>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</si>
  <si>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</si>
  <si>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</si>
  <si>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</si>
  <si>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</si>
  <si>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</si>
  <si>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</si>
  <si>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</si>
  <si>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</si>
  <si>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</si>
  <si>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</si>
  <si>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</si>
  <si>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</si>
  <si>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</si>
  <si>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</si>
  <si>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</si>
  <si>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</si>
  <si>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</si>
  <si>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</si>
  <si>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</si>
  <si>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</si>
  <si>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</si>
  <si>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</si>
  <si>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</si>
  <si>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</si>
  <si>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</si>
  <si>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</si>
  <si>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</si>
  <si>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</si>
  <si>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</si>
  <si>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</si>
  <si>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</si>
  <si>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</si>
  <si>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</si>
  <si>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</si>
  <si>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</si>
  <si>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</si>
  <si>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</si>
  <si>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</si>
  <si>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</si>
  <si>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</si>
  <si>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</si>
  <si>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</si>
  <si>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</si>
  <si>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</si>
  <si>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</si>
  <si>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</si>
  <si>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</si>
  <si>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</si>
  <si>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</si>
  <si>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</si>
  <si>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</si>
  <si>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</si>
  <si>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</si>
  <si>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</si>
  <si>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</si>
  <si>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</si>
  <si>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</si>
  <si>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</si>
  <si>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</si>
  <si>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</si>
  <si>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</si>
  <si>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</si>
  <si>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</si>
  <si>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</si>
  <si>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</si>
  <si>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</si>
  <si>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</si>
  <si>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</si>
  <si>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</si>
  <si>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</si>
  <si>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</si>
  <si>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</si>
  <si>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</si>
  <si>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</si>
  <si>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</si>
  <si>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</si>
  <si>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</si>
  <si>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</si>
  <si>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</si>
  <si>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</si>
  <si>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</si>
  <si>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</si>
  <si>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</si>
  <si>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</si>
  <si>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</si>
  <si>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</si>
  <si>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</si>
  <si>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</si>
  <si>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</si>
  <si>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</si>
  <si>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</si>
  <si>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</si>
  <si>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</si>
  <si>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</si>
  <si>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</si>
  <si>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</si>
  <si>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</si>
  <si>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</si>
  <si>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</si>
  <si>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</si>
  <si>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</si>
  <si>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</si>
  <si>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</si>
  <si>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</si>
  <si>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</si>
  <si>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</si>
  <si>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</si>
  <si>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</si>
  <si>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</si>
  <si>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</si>
  <si>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</si>
  <si>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</si>
  <si>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</si>
  <si>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</si>
  <si>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</si>
  <si>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</si>
  <si>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</si>
  <si>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</si>
  <si>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</si>
  <si>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</si>
  <si>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</si>
  <si>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</si>
  <si>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</si>
  <si>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</si>
  <si>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</si>
  <si>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</si>
  <si>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</si>
  <si>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</si>
  <si>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</si>
  <si>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</si>
  <si>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</si>
  <si>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</si>
  <si>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</si>
  <si>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</si>
  <si>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</si>
  <si>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</si>
  <si>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</si>
  <si>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</si>
  <si>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</si>
  <si>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</si>
  <si>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</si>
  <si>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</si>
  <si>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</si>
  <si>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</si>
  <si>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</si>
  <si>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</si>
  <si>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</si>
  <si>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</si>
  <si>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</si>
  <si>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</si>
  <si>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</si>
  <si>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</si>
  <si>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</si>
  <si>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</si>
  <si>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</si>
  <si>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</si>
  <si>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</si>
  <si>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</si>
  <si>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</si>
  <si>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</si>
  <si>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</si>
  <si>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</si>
  <si>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</si>
  <si>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</si>
  <si>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</si>
  <si>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</si>
  <si>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</si>
  <si>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</si>
  <si>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</si>
  <si>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</si>
  <si>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</si>
  <si>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</si>
  <si>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</si>
  <si>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</si>
  <si>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</si>
  <si>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</si>
  <si>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</si>
  <si>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</si>
  <si>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</si>
  <si>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</si>
  <si>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</si>
  <si>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</si>
  <si>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</si>
  <si>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</si>
  <si>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</si>
  <si>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</si>
  <si>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</si>
  <si>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</si>
  <si>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</si>
  <si>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</si>
  <si>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</si>
  <si>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</si>
  <si>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</si>
  <si>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</si>
  <si>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</si>
  <si>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</si>
  <si>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</si>
  <si>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</si>
  <si>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</si>
  <si>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</si>
  <si>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</si>
  <si>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</si>
  <si>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</si>
  <si>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</si>
  <si>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</si>
  <si>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</si>
  <si>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</si>
  <si>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</si>
  <si>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</si>
  <si>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</si>
  <si>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</si>
  <si>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</si>
  <si>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</si>
  <si>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</si>
  <si>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</si>
  <si>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</si>
  <si>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</si>
  <si>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</si>
  <si>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</si>
  <si>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</si>
  <si>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</si>
  <si>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</si>
  <si>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</si>
  <si>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</si>
  <si>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</si>
  <si>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</si>
  <si>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</si>
  <si>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</si>
  <si>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</si>
  <si>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</si>
  <si>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</si>
  <si>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</si>
  <si>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</si>
  <si>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</si>
  <si>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</si>
  <si>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</si>
  <si>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</si>
  <si>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</si>
  <si>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</si>
  <si>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</si>
  <si>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</si>
  <si>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</si>
  <si>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</si>
  <si>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</si>
  <si>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</si>
  <si>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</si>
  <si>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</si>
  <si>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</si>
  <si>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</si>
  <si>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</si>
  <si>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</si>
  <si>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</si>
  <si>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</si>
  <si>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</si>
  <si>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</si>
  <si>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</si>
  <si>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</si>
  <si>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</si>
  <si>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</si>
  <si>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</si>
  <si>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</si>
  <si>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</si>
  <si>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</si>
  <si>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</si>
  <si>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</si>
  <si>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</si>
  <si>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</si>
  <si>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</si>
  <si>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</si>
  <si>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</si>
  <si>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</si>
  <si>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</si>
  <si>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</si>
  <si>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</si>
  <si>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</si>
  <si>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</si>
  <si>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</si>
  <si>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</si>
  <si>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</si>
  <si>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</si>
  <si>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</si>
  <si>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</si>
  <si>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</si>
  <si>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</si>
  <si>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</si>
  <si>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</si>
  <si>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</si>
  <si>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</si>
  <si>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</si>
  <si>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</si>
  <si>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</si>
  <si>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</si>
  <si>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</si>
  <si>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</si>
  <si>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</si>
  <si>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</si>
  <si>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</si>
  <si>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</si>
  <si>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</si>
  <si>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</si>
  <si>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</si>
  <si>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</si>
  <si>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</si>
  <si>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</si>
  <si>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</si>
  <si>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</si>
  <si>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</si>
  <si>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</si>
  <si>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</si>
  <si>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</si>
  <si>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</si>
  <si>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</si>
  <si>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</si>
  <si>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</si>
  <si>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</si>
  <si>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</si>
  <si>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</si>
  <si>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</si>
  <si>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</si>
  <si>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</si>
  <si>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</si>
  <si>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</si>
  <si>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</si>
  <si>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</si>
  <si>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</si>
  <si>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</si>
  <si>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</si>
  <si>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</si>
  <si>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</si>
  <si>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</si>
  <si>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</si>
  <si>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</si>
  <si>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</si>
  <si>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</si>
  <si>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</si>
  <si>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</si>
  <si>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</si>
  <si>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</si>
  <si>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</si>
  <si>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</si>
  <si>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</si>
  <si>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</si>
  <si>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</si>
  <si>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</si>
  <si>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</si>
  <si>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</si>
  <si>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</si>
  <si>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</si>
  <si>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</si>
  <si>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</si>
  <si>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</si>
  <si>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</si>
  <si>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</si>
  <si>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</si>
  <si>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</si>
  <si>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</si>
  <si>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</si>
  <si>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</si>
  <si>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</si>
  <si>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</si>
  <si>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</si>
  <si>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</si>
  <si>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</si>
  <si>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</si>
  <si>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</si>
  <si>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</si>
  <si>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</si>
  <si>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</si>
  <si>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</si>
  <si>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</si>
  <si>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</si>
  <si>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</si>
  <si>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</si>
  <si>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</si>
  <si>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</si>
  <si>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</si>
  <si>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</si>
  <si>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</si>
  <si>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</si>
  <si>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</si>
  <si>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</si>
  <si>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</si>
  <si>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</si>
  <si>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</si>
  <si>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</si>
  <si>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</si>
  <si>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</si>
  <si>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</si>
  <si>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</si>
  <si>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</si>
  <si>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</si>
  <si>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</si>
  <si>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</si>
  <si>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</si>
  <si>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</si>
  <si>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</si>
  <si>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</si>
  <si>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</si>
  <si>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</si>
  <si>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</si>
  <si>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</si>
  <si>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</si>
  <si>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</si>
  <si>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</si>
  <si>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</si>
  <si>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</si>
  <si>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</si>
  <si>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</si>
  <si>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</si>
  <si>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</si>
  <si>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</si>
  <si>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</si>
  <si>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</si>
  <si>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</si>
  <si>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</si>
  <si>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</si>
  <si>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</si>
  <si>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</si>
  <si>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</si>
  <si>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</si>
  <si>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</si>
  <si>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</si>
  <si>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</si>
  <si>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</si>
  <si>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</si>
  <si>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</si>
  <si>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</si>
  <si>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</si>
  <si>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</si>
  <si>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</si>
  <si>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</si>
  <si>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</si>
  <si>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</si>
  <si>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</si>
  <si>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</si>
  <si>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</si>
  <si>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</si>
  <si>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</si>
  <si>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</si>
  <si>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</si>
  <si>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</si>
  <si>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</si>
  <si>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</si>
  <si>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</si>
  <si>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</si>
  <si>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</si>
  <si>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</si>
  <si>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</si>
  <si>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</si>
  <si>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</si>
  <si>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</si>
  <si>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</si>
  <si>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</si>
  <si>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</si>
  <si>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</si>
  <si>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</si>
  <si>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</si>
  <si>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</si>
  <si>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</si>
  <si>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</si>
  <si>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</si>
  <si>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</si>
  <si>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</si>
  <si>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</si>
  <si>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</si>
  <si>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</si>
  <si>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</si>
  <si>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</si>
  <si>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</si>
  <si>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</si>
  <si>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</si>
  <si>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</si>
  <si>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</si>
  <si>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</si>
  <si>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</si>
  <si>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</si>
  <si>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</si>
  <si>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</si>
  <si>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</si>
  <si>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</si>
  <si>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</si>
  <si>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</si>
  <si>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</si>
  <si>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</si>
  <si>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</si>
  <si>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</si>
  <si>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</si>
  <si>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</si>
  <si>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</si>
  <si>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</si>
  <si>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</si>
  <si>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</si>
  <si>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</si>
  <si>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</si>
  <si>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</si>
  <si>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</si>
  <si>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</si>
  <si>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</si>
  <si>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</si>
  <si>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</si>
  <si>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</si>
  <si>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</si>
  <si>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</si>
  <si>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</si>
  <si>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</si>
  <si>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</si>
  <si>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</si>
  <si>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</si>
  <si>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</si>
  <si>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</si>
  <si>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</si>
  <si>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</si>
  <si>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</si>
  <si>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</si>
  <si>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</si>
  <si>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</si>
  <si>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</si>
  <si>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</si>
  <si>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</si>
  <si>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</si>
  <si>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</si>
  <si>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</si>
  <si>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</si>
  <si>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</si>
  <si>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</si>
  <si>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</si>
  <si>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</si>
  <si>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</si>
  <si>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</si>
  <si>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</si>
  <si>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</si>
  <si>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</si>
  <si>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</si>
  <si>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</si>
  <si>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</si>
  <si>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</si>
  <si>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</si>
  <si>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</si>
  <si>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</si>
  <si>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</si>
  <si>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</si>
  <si>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</si>
  <si>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</si>
  <si>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</si>
  <si>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</si>
  <si>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</si>
  <si>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</si>
  <si>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</si>
  <si>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</si>
  <si>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</si>
  <si>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</si>
  <si>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</si>
  <si>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</si>
  <si>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</si>
  <si>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</si>
  <si>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</si>
  <si>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</si>
  <si>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</si>
  <si>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</si>
  <si>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</si>
  <si>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</si>
  <si>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</si>
  <si>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</si>
  <si>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</si>
  <si>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</si>
  <si>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</si>
  <si>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</si>
  <si>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</si>
  <si>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</si>
  <si>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</si>
  <si>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</si>
  <si>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</si>
  <si>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</si>
  <si>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</si>
  <si>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</si>
  <si>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</si>
  <si>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</si>
  <si>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</si>
  <si>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</si>
  <si>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</si>
  <si>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</si>
  <si>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</si>
  <si>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</si>
  <si>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</si>
  <si>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</si>
  <si>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</si>
  <si>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</si>
  <si>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</si>
  <si>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</si>
  <si>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</si>
  <si>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</si>
  <si>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</si>
  <si>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</si>
  <si>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</si>
  <si>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</si>
  <si>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</si>
  <si>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</si>
  <si>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</si>
  <si>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</si>
  <si>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</si>
  <si>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</si>
  <si>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</si>
  <si>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</si>
  <si>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</si>
  <si>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</si>
  <si>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</si>
  <si>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</si>
  <si>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</si>
  <si>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</si>
  <si>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</si>
  <si>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</si>
  <si>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</si>
  <si>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</si>
  <si>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</si>
  <si>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</si>
  <si>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</si>
  <si>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</si>
  <si>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</si>
  <si>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</si>
  <si>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</si>
  <si>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</si>
  <si>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</si>
  <si>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</si>
  <si>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</si>
  <si>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</si>
  <si>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</si>
  <si>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</si>
  <si>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</si>
  <si>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</si>
  <si>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</si>
  <si>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</si>
  <si>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</si>
  <si>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</si>
  <si>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</si>
  <si>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</si>
  <si>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</si>
  <si>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</si>
  <si>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</si>
  <si>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</si>
  <si>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</si>
  <si>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</si>
  <si>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</si>
  <si>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</si>
  <si>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</si>
  <si>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</si>
  <si>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</si>
  <si>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</si>
  <si>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</si>
  <si>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</si>
  <si>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</si>
  <si>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</si>
  <si>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</si>
  <si>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</si>
  <si>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</si>
  <si>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</si>
  <si>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</si>
  <si>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</si>
  <si>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</si>
  <si>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</si>
  <si>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</si>
  <si>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</si>
  <si>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</si>
  <si>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</si>
  <si>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</si>
  <si>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</si>
  <si>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</si>
  <si>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</si>
  <si>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</si>
  <si>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</si>
  <si>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</si>
  <si>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</si>
  <si>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</si>
  <si>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</si>
  <si>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</si>
  <si>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</si>
  <si>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</si>
  <si>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</si>
  <si>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</si>
  <si>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</si>
  <si>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</si>
  <si>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</si>
  <si>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</si>
  <si>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</si>
  <si>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</si>
  <si>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</si>
  <si>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</si>
  <si>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</si>
  <si>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</si>
  <si>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</si>
  <si>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</si>
  <si>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</si>
  <si>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</si>
  <si>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</si>
  <si>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</si>
  <si>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</si>
  <si>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</si>
  <si>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</si>
  <si>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</si>
  <si>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</si>
  <si>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</si>
  <si>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</si>
  <si>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</si>
  <si>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</si>
  <si>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</si>
  <si>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</si>
  <si>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</si>
  <si>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</si>
  <si>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</si>
  <si>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</si>
  <si>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</si>
  <si>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</si>
  <si>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</si>
  <si>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</si>
  <si>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</si>
  <si>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</si>
  <si>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</si>
  <si>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</si>
  <si>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</si>
  <si>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</si>
  <si>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</si>
  <si>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</si>
  <si>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</si>
  <si>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</si>
  <si>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</si>
  <si>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</si>
  <si>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</si>
  <si>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</si>
  <si>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</si>
  <si>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</si>
  <si>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</si>
  <si>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</si>
  <si>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</si>
  <si>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</si>
  <si>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</si>
  <si>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</si>
  <si>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</si>
  <si>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</si>
  <si>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</si>
  <si>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</si>
  <si>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</si>
  <si>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</si>
  <si>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</si>
  <si>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</si>
  <si>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</si>
  <si>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</si>
  <si>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</si>
  <si>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</si>
  <si>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</si>
  <si>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</si>
  <si>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</si>
  <si>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</si>
  <si>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</si>
  <si>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</si>
  <si>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</si>
  <si>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</si>
  <si>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</si>
  <si>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</si>
  <si>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</si>
  <si>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</si>
  <si>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</si>
  <si>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</si>
  <si>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</si>
  <si>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</si>
  <si>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</si>
  <si>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</si>
  <si>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</si>
  <si>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</si>
  <si>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</si>
  <si>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</si>
  <si>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</si>
  <si>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</si>
  <si>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</si>
  <si>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</si>
  <si>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</si>
  <si>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</si>
  <si>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</si>
  <si>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</si>
  <si>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</si>
  <si>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</si>
  <si>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</si>
  <si>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</si>
  <si>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</si>
  <si>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</si>
  <si>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</si>
  <si>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</si>
  <si>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</si>
  <si>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</si>
  <si>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</si>
  <si>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</si>
  <si>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</si>
  <si>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</si>
  <si>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</si>
  <si>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</si>
  <si>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</si>
  <si>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</si>
  <si>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</si>
  <si>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</si>
  <si>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</si>
  <si>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</si>
  <si>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</si>
  <si>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</si>
  <si>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</si>
  <si>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</si>
  <si>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</si>
  <si>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</si>
  <si>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</si>
  <si>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</si>
  <si>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</si>
  <si>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</si>
  <si>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</si>
  <si>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</si>
  <si>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</si>
  <si>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</si>
  <si>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</si>
  <si>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</si>
  <si>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</si>
  <si>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</si>
  <si>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</si>
  <si>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</si>
  <si>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</si>
  <si>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</si>
  <si>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</si>
  <si>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</si>
  <si>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</si>
  <si>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</si>
  <si>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</si>
  <si>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</si>
  <si>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</si>
  <si>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</si>
  <si>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</si>
  <si>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</si>
  <si>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</si>
  <si>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</si>
  <si>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</si>
  <si>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</si>
  <si>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</si>
  <si>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</si>
  <si>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</si>
  <si>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</si>
  <si>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</si>
  <si>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</si>
  <si>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</si>
  <si>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</si>
  <si>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</si>
  <si>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</si>
  <si>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</si>
  <si>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</si>
  <si>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</si>
  <si>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</si>
  <si>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</si>
  <si>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</si>
  <si>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</si>
  <si>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</si>
  <si>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</si>
  <si>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</si>
  <si>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</si>
  <si>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</si>
  <si>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</si>
  <si>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</si>
  <si>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</si>
  <si>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</si>
  <si>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</si>
  <si>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</si>
  <si>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</si>
  <si>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</si>
  <si>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</si>
  <si>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</si>
  <si>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</si>
  <si>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</si>
  <si>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</si>
  <si>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</si>
  <si>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</si>
  <si>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</si>
  <si>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</si>
  <si>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</si>
  <si>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</si>
  <si>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</si>
  <si>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</si>
  <si>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</si>
  <si>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</si>
  <si>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</si>
  <si>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</si>
  <si>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</si>
  <si>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</si>
  <si>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</si>
  <si>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</si>
  <si>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</si>
  <si>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</si>
  <si>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</si>
  <si>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</si>
  <si>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</si>
  <si>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</si>
  <si>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</si>
  <si>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</si>
  <si>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</si>
  <si>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</si>
  <si>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</si>
  <si>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</si>
  <si>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</si>
  <si>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</si>
  <si>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</si>
  <si>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</si>
  <si>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</si>
  <si>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</si>
  <si>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</si>
  <si>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</si>
  <si>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</si>
  <si>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</si>
  <si>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</si>
  <si>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</si>
  <si>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</si>
  <si>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</si>
  <si>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</si>
  <si>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</si>
  <si>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</si>
  <si>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</si>
  <si>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</si>
  <si>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</si>
  <si>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</si>
  <si>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</si>
  <si>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</si>
  <si>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</si>
  <si>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</si>
  <si>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</si>
  <si>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</si>
  <si>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</si>
  <si>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</si>
  <si>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</si>
  <si>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</si>
  <si>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</si>
  <si>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</si>
  <si>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</si>
  <si>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</si>
  <si>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</si>
  <si>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</si>
  <si>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</si>
  <si>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</si>
  <si>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</si>
  <si>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</si>
  <si>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</si>
  <si>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</si>
  <si>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</si>
  <si>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</si>
  <si>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</si>
  <si>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</si>
  <si>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</si>
  <si>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</si>
  <si>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</si>
  <si>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</si>
  <si>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</si>
  <si>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</si>
  <si>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</si>
  <si>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</si>
  <si>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</si>
  <si>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</si>
  <si>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</si>
  <si>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</si>
  <si>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</si>
  <si>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</si>
  <si>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</si>
  <si>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</si>
  <si>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</si>
  <si>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</si>
  <si>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</si>
  <si>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</si>
  <si>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</si>
  <si>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</si>
  <si>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</si>
  <si>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</si>
  <si>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</si>
  <si>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</si>
  <si>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</si>
  <si>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</si>
  <si>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</si>
  <si>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</si>
  <si>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</si>
  <si>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</si>
  <si>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</si>
  <si>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</si>
  <si>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</si>
  <si>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</si>
  <si>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</si>
  <si>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</si>
  <si>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</si>
  <si>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</si>
  <si>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</si>
  <si>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</si>
  <si>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</si>
  <si>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</si>
  <si>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</si>
  <si>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</si>
  <si>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</si>
  <si>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</si>
  <si>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</si>
  <si>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</si>
  <si>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</si>
  <si>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</si>
  <si>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</si>
  <si>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</si>
  <si>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</si>
  <si>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</si>
  <si>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</si>
  <si>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</si>
  <si>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</si>
  <si>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</si>
  <si>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</si>
  <si>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</si>
  <si>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</si>
  <si>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</si>
  <si>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</si>
  <si>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</si>
  <si>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</si>
  <si>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</si>
  <si>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</si>
  <si>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</si>
  <si>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</si>
  <si>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</si>
  <si>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</si>
  <si>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</si>
  <si>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</si>
  <si>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</si>
  <si>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</si>
  <si>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</si>
  <si>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</si>
  <si>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</si>
  <si>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</si>
  <si>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</si>
  <si>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</si>
  <si>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</si>
  <si>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</si>
  <si>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</si>
  <si>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</si>
  <si>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</si>
  <si>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</si>
  <si>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</si>
  <si>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</si>
  <si>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</si>
  <si>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</si>
  <si>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</si>
  <si>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</si>
  <si>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</si>
  <si>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</si>
  <si>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</si>
  <si>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</si>
  <si>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</si>
  <si>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</si>
  <si>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</si>
  <si>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</si>
  <si>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</si>
  <si>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</si>
  <si>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</si>
  <si>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</si>
  <si>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</si>
  <si>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</si>
  <si>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</si>
  <si>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</si>
  <si>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</si>
  <si>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</si>
  <si>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</si>
  <si>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</si>
  <si>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</si>
  <si>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</si>
  <si>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</si>
  <si>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</si>
  <si>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</si>
  <si>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</si>
  <si>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</si>
  <si>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</si>
  <si>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</si>
  <si>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</si>
  <si>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</si>
  <si>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</si>
  <si>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</si>
  <si>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</si>
  <si>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</si>
  <si>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</si>
  <si>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</si>
  <si>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</si>
  <si>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</si>
  <si>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</si>
  <si>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</si>
  <si>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</si>
  <si>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</si>
  <si>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</si>
  <si>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</si>
  <si>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</si>
  <si>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</si>
  <si>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</si>
  <si>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</si>
  <si>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</si>
  <si>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</si>
  <si>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</si>
  <si>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</si>
  <si>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</si>
  <si>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</si>
  <si>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</si>
  <si>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</si>
  <si>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</si>
  <si>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</si>
  <si>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</si>
  <si>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</si>
  <si>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</si>
  <si>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</si>
  <si>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</si>
  <si>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</si>
  <si>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</si>
  <si>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</si>
  <si>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</si>
  <si>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</si>
  <si>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</si>
  <si>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</si>
  <si>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</si>
  <si>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</si>
  <si>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</si>
  <si>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</si>
  <si>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</si>
  <si>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</si>
  <si>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</si>
  <si>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</si>
  <si>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</si>
  <si>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</si>
  <si>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</si>
  <si>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</si>
  <si>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</si>
  <si>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</si>
  <si>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</si>
  <si>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</si>
  <si>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</si>
  <si>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</si>
  <si>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</si>
  <si>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</si>
  <si>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</si>
  <si>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</si>
  <si>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</si>
  <si>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</si>
  <si>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</si>
  <si>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</si>
  <si>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</si>
  <si>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</si>
  <si>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</si>
  <si>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</si>
  <si>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</si>
  <si>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</si>
  <si>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</si>
  <si>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</si>
  <si>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</si>
  <si>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</si>
  <si>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</si>
  <si>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</si>
  <si>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</si>
  <si>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</si>
  <si>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</si>
  <si>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</si>
  <si>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</si>
  <si>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</si>
  <si>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</si>
  <si>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</si>
  <si>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</si>
  <si>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</si>
  <si>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</si>
  <si>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</si>
  <si>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</si>
  <si>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</si>
  <si>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</si>
  <si>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</si>
  <si>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</si>
  <si>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</si>
  <si>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</si>
  <si>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</si>
  <si>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</si>
  <si>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</si>
  <si>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</si>
  <si>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</si>
  <si>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</si>
  <si>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</si>
  <si>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</si>
  <si>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</si>
  <si>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</si>
  <si>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</si>
  <si>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</si>
  <si>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</si>
  <si>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</si>
  <si>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</si>
  <si>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</si>
  <si>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</si>
  <si>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</si>
  <si>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</si>
  <si>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</si>
  <si>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</si>
  <si>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</si>
  <si>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</si>
  <si>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</si>
  <si>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</si>
  <si>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</si>
  <si>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</si>
  <si>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</si>
  <si>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</si>
  <si>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</si>
  <si>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</si>
  <si>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</si>
  <si>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</si>
  <si>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</si>
  <si>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</si>
  <si>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</si>
  <si>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</si>
  <si>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</si>
  <si>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</si>
  <si>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</si>
  <si>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</si>
  <si>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</si>
  <si>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</si>
  <si>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</si>
  <si>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</si>
  <si>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</si>
  <si>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</si>
  <si>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</si>
  <si>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</si>
  <si>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</si>
  <si>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</si>
  <si>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</si>
  <si>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</si>
  <si>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</si>
  <si>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</si>
  <si>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</si>
  <si>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</si>
  <si>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</si>
  <si>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</si>
  <si>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</si>
  <si>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</si>
  <si>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</si>
  <si>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</si>
  <si>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</si>
  <si>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</si>
  <si>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</si>
  <si>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</si>
  <si>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</si>
  <si>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</si>
  <si>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</si>
  <si>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</si>
  <si>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</si>
  <si>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</si>
  <si>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</si>
  <si>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</si>
  <si>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</si>
  <si>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</si>
  <si>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</si>
  <si>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</si>
  <si>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</si>
  <si>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</si>
  <si>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</si>
  <si>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</si>
  <si>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</si>
  <si>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</si>
  <si>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</si>
  <si>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</si>
  <si>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</si>
  <si>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</si>
  <si>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</si>
  <si>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</si>
  <si>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</si>
  <si>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</si>
  <si>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</si>
  <si>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</si>
  <si>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</si>
  <si>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</si>
  <si>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</si>
  <si>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</si>
  <si>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</si>
  <si>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</si>
  <si>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</si>
  <si>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</si>
  <si>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</si>
  <si>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</si>
  <si>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</si>
  <si>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</si>
  <si>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</si>
  <si>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</si>
  <si>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</si>
  <si>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</si>
  <si>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</si>
  <si>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</si>
  <si>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</si>
  <si>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</si>
  <si>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</si>
  <si>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</si>
  <si>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</si>
  <si>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</si>
  <si>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</si>
  <si>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</si>
  <si>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</si>
  <si>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</si>
  <si>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</si>
  <si>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</si>
  <si>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</si>
  <si>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</si>
  <si>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</si>
  <si>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</si>
  <si>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</si>
  <si>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</si>
  <si>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</si>
  <si>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</si>
  <si>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</si>
  <si>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</si>
  <si>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</si>
  <si>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</si>
  <si>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</si>
  <si>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</si>
  <si>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</si>
  <si>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</si>
  <si>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</si>
  <si>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</si>
  <si>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</si>
  <si>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</si>
  <si>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</si>
  <si>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</si>
  <si>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</si>
  <si>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</si>
  <si>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</si>
  <si>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</si>
  <si>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</si>
  <si>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</si>
  <si>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</si>
  <si>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</si>
  <si>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</si>
  <si>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</si>
  <si>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</si>
  <si>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</si>
  <si>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</si>
  <si>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</si>
  <si>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</si>
  <si>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</si>
  <si>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</si>
  <si>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</si>
  <si>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</si>
  <si>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</si>
  <si>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</si>
  <si>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</si>
  <si>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</si>
  <si>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</si>
  <si>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</si>
  <si>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</si>
  <si>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</si>
  <si>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</si>
  <si>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</si>
  <si>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</si>
  <si>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</si>
  <si>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</si>
  <si>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</si>
  <si>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</si>
  <si>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</si>
  <si>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</si>
  <si>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</si>
  <si>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</si>
  <si>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</si>
  <si>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</si>
  <si>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</si>
  <si>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</si>
  <si>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</si>
  <si>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</si>
  <si>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</si>
  <si>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</si>
  <si>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</si>
  <si>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</si>
  <si>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</si>
  <si>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</si>
  <si>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</si>
  <si>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</si>
  <si>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</si>
  <si>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</si>
  <si>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</si>
  <si>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</si>
  <si>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</si>
  <si>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</si>
  <si>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</si>
  <si>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</si>
  <si>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</si>
  <si>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</si>
  <si>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</si>
  <si>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</si>
  <si>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</si>
  <si>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</si>
  <si>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</si>
  <si>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</si>
  <si>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</si>
  <si>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</si>
  <si>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</si>
  <si>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</si>
  <si>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</si>
  <si>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</si>
  <si>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</si>
  <si>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</si>
  <si>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</si>
  <si>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</si>
  <si>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</si>
  <si>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</si>
  <si>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</si>
  <si>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</si>
  <si>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</si>
  <si>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</si>
  <si>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</si>
  <si>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</si>
  <si>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</si>
  <si>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</si>
  <si>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</si>
  <si>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</si>
  <si>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</si>
  <si>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</si>
  <si>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</si>
  <si>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</si>
  <si>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</si>
  <si>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</si>
  <si>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</si>
  <si>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</si>
  <si>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</si>
  <si>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</si>
  <si>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</si>
  <si>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</si>
  <si>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</si>
  <si>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</si>
  <si>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</si>
  <si>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</si>
  <si>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</si>
  <si>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</si>
  <si>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</si>
  <si>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</si>
  <si>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</si>
  <si>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</si>
  <si>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</si>
  <si>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</si>
  <si>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</si>
  <si>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</si>
  <si>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</si>
  <si>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</si>
  <si>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</si>
  <si>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</si>
  <si>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</si>
  <si>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</si>
  <si>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</si>
  <si>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</si>
  <si>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</si>
  <si>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</si>
  <si>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</si>
  <si>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</si>
  <si>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</si>
  <si>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</si>
  <si>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</si>
  <si>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</si>
  <si>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</si>
  <si>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</si>
  <si>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</si>
  <si>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</si>
  <si>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</si>
  <si>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</si>
  <si>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</si>
  <si>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</si>
  <si>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</si>
  <si>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</si>
  <si>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</si>
  <si>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</si>
  <si>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</si>
  <si>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</si>
  <si>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</si>
  <si>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</si>
  <si>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</si>
  <si>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</si>
  <si>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</si>
  <si>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</si>
  <si>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</si>
  <si>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</si>
  <si>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</si>
  <si>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</si>
  <si>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</si>
  <si>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</si>
  <si>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</si>
  <si>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</si>
  <si>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</si>
  <si>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</si>
  <si>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</si>
  <si>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</si>
  <si>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</si>
  <si>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</si>
  <si>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</si>
  <si>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</si>
  <si>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</si>
  <si>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</si>
  <si>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</si>
  <si>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</si>
  <si>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</si>
  <si>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</si>
  <si>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</si>
  <si>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</si>
  <si>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</si>
  <si>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</si>
  <si>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</si>
  <si>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</si>
  <si>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</si>
  <si>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</si>
  <si>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</si>
  <si>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</si>
  <si>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</si>
  <si>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</si>
  <si>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</si>
  <si>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</si>
  <si>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</si>
  <si>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</si>
  <si>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</si>
  <si>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</si>
  <si>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</si>
  <si>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</si>
  <si>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</si>
  <si>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</si>
  <si>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</si>
  <si>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</si>
  <si>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</si>
  <si>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</si>
  <si>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</si>
  <si>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</si>
  <si>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</si>
  <si>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</si>
  <si>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</si>
  <si>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</si>
  <si>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</si>
  <si>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</si>
  <si>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</si>
  <si>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</si>
  <si>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</si>
  <si>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</si>
  <si>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</si>
  <si>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</si>
  <si>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</si>
  <si>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</si>
  <si>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</si>
  <si>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</si>
  <si>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</si>
  <si>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</si>
  <si>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</si>
  <si>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</si>
  <si>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</si>
  <si>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</si>
  <si>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</si>
  <si>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</si>
  <si>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</si>
  <si>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</si>
  <si>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</si>
  <si>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</si>
  <si>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</si>
  <si>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</si>
  <si>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</si>
  <si>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</si>
  <si>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</si>
  <si>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</si>
  <si>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</si>
  <si>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</si>
  <si>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</si>
  <si>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</si>
  <si>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</si>
  <si>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</si>
  <si>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</si>
  <si>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</si>
  <si>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</si>
  <si>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</si>
  <si>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</si>
  <si>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</si>
  <si>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</si>
  <si>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</si>
  <si>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</si>
  <si>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</si>
  <si>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</si>
  <si>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</si>
  <si>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</si>
  <si>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</si>
  <si>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</si>
  <si>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</si>
  <si>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</si>
  <si>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</si>
  <si>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</si>
  <si>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</si>
  <si>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</si>
  <si>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</si>
  <si>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</si>
  <si>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</si>
  <si>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</si>
  <si>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</si>
  <si>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</si>
  <si>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</si>
  <si>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</si>
  <si>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</si>
  <si>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</si>
  <si>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</si>
  <si>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</si>
  <si>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</si>
  <si>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</si>
  <si>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</si>
  <si>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</si>
  <si>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</si>
  <si>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</si>
  <si>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</si>
  <si>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</si>
  <si>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</si>
  <si>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</si>
  <si>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</si>
  <si>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</si>
  <si>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</si>
  <si>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</si>
  <si>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</si>
  <si>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</si>
  <si>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</si>
  <si>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</si>
  <si>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</si>
  <si>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</si>
  <si>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</si>
  <si>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</si>
  <si>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</si>
  <si>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</si>
  <si>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</si>
  <si>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</si>
  <si>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</si>
  <si>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</si>
  <si>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</si>
  <si>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</si>
  <si>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</si>
  <si>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</si>
  <si>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</si>
  <si>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</si>
  <si>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</si>
  <si>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</si>
  <si>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</si>
  <si>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</si>
  <si>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</si>
  <si>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</si>
  <si>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</si>
  <si>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</si>
  <si>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</si>
  <si>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</si>
  <si>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</si>
  <si>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</si>
  <si>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</si>
  <si>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</si>
  <si>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</si>
  <si>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</si>
  <si>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</si>
  <si>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</si>
  <si>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</si>
  <si>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</si>
  <si>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</si>
  <si>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</si>
  <si>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</si>
  <si>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</si>
  <si>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</si>
  <si>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</si>
  <si>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</si>
  <si>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</si>
  <si>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</si>
  <si>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</si>
  <si>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</si>
  <si>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</si>
  <si>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</si>
  <si>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</si>
  <si>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</si>
  <si>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</si>
  <si>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</si>
  <si>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</si>
  <si>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</si>
  <si>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</si>
  <si>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</si>
  <si>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</si>
  <si>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</si>
  <si>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</si>
  <si>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</si>
  <si>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</si>
  <si>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</si>
  <si>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</si>
  <si>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</si>
  <si>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</si>
  <si>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</si>
  <si>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</si>
  <si>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</si>
  <si>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</si>
  <si>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</si>
  <si>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</si>
  <si>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</si>
  <si>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</si>
  <si>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</si>
  <si>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</si>
  <si>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</si>
  <si>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</si>
  <si>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</si>
  <si>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</si>
  <si>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</si>
  <si>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</si>
  <si>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</si>
  <si>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</si>
  <si>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</si>
  <si>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</si>
  <si>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</si>
  <si>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</si>
  <si>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</si>
  <si>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</si>
  <si>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</si>
  <si>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</si>
  <si>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</si>
  <si>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</si>
  <si>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</si>
  <si>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</si>
  <si>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</si>
  <si>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</si>
  <si>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</si>
  <si>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</si>
  <si>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</si>
  <si>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</si>
  <si>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</si>
  <si>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</si>
  <si>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</si>
  <si>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</si>
  <si>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</si>
  <si>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</si>
  <si>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</si>
  <si>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</si>
  <si>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</si>
  <si>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</si>
  <si>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</si>
  <si>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</si>
  <si>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</si>
  <si>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</si>
  <si>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</si>
  <si>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</si>
  <si>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</si>
  <si>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</si>
  <si>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</si>
  <si>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</si>
  <si>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</si>
  <si>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</si>
  <si>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</si>
  <si>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</si>
  <si>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</si>
  <si>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</si>
  <si>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</si>
  <si>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</si>
  <si>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</si>
  <si>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</si>
  <si>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</si>
  <si>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</si>
  <si>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</si>
  <si>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</si>
  <si>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</si>
  <si>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</si>
  <si>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</si>
  <si>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</si>
  <si>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</si>
  <si>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</si>
  <si>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</si>
  <si>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</si>
  <si>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</si>
  <si>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</si>
  <si>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</si>
  <si>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</si>
  <si>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</si>
  <si>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</si>
  <si>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</si>
  <si>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</si>
  <si>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</si>
  <si>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</si>
  <si>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</si>
  <si>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</si>
  <si>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</si>
  <si>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</si>
  <si>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</si>
  <si>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</si>
  <si>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</si>
  <si>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</si>
  <si>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</si>
  <si>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</si>
  <si>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</si>
  <si>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</si>
  <si>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</si>
  <si>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</si>
  <si>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</si>
  <si>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</si>
  <si>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</si>
  <si>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</si>
  <si>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</si>
  <si>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</si>
  <si>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</si>
  <si>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</si>
  <si>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</si>
  <si>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</si>
  <si>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</si>
  <si>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</si>
  <si>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</si>
  <si>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</si>
  <si>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</si>
  <si>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</si>
  <si>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</si>
  <si>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</si>
  <si>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</si>
  <si>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</si>
  <si>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</si>
  <si>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</si>
  <si>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</si>
  <si>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</si>
  <si>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</si>
  <si>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</si>
  <si>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</si>
  <si>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</si>
  <si>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</si>
  <si>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</si>
  <si>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</si>
  <si>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</si>
  <si>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</si>
  <si>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</si>
  <si>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</si>
  <si>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</si>
  <si>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</si>
  <si>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</si>
  <si>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</si>
  <si>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</si>
  <si>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</si>
  <si>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</si>
  <si>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</si>
  <si>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</si>
  <si>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</si>
  <si>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</si>
  <si>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</si>
  <si>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</si>
  <si>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</si>
  <si>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</si>
  <si>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</si>
  <si>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</si>
  <si>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</si>
  <si>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</si>
  <si>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</si>
  <si>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</si>
  <si>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</si>
  <si>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</si>
  <si>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</si>
  <si>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</si>
  <si>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</si>
  <si>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</si>
  <si>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</si>
  <si>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</si>
  <si>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</si>
  <si>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</si>
  <si>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</si>
  <si>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</si>
  <si>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</si>
  <si>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</si>
  <si>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</si>
  <si>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</si>
  <si>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</si>
  <si>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</si>
  <si>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</si>
  <si>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</si>
  <si>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</si>
  <si>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</si>
  <si>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</si>
  <si>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</si>
  <si>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</si>
  <si>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</si>
  <si>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</si>
  <si>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</si>
  <si>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</si>
  <si>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</si>
  <si>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</si>
  <si>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</si>
  <si>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</si>
  <si>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</si>
  <si>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</si>
  <si>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</si>
  <si>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</si>
  <si>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</si>
  <si>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</si>
  <si>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</si>
  <si>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</si>
  <si>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</si>
  <si>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</si>
  <si>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</si>
  <si>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</si>
  <si>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</si>
  <si>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</si>
  <si>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</si>
  <si>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</si>
  <si>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</si>
  <si>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</si>
  <si>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</si>
  <si>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</si>
  <si>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</si>
  <si>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</si>
  <si>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</si>
  <si>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</si>
  <si>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</si>
  <si>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</si>
  <si>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</si>
  <si>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</si>
  <si>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</si>
  <si>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</si>
  <si>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</si>
  <si>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</si>
  <si>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</si>
  <si>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</si>
  <si>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</si>
  <si>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</si>
  <si>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</si>
  <si>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</si>
  <si>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</si>
  <si>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</si>
  <si>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</si>
  <si>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</si>
  <si>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</si>
  <si>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</si>
  <si>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</si>
  <si>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</si>
  <si>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</si>
  <si>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</si>
  <si>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</si>
  <si>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</si>
  <si>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</si>
  <si>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</si>
  <si>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</si>
  <si>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</si>
  <si>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</si>
  <si>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</si>
  <si>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</si>
  <si>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</si>
  <si>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</si>
  <si>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</si>
  <si>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</si>
  <si>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</si>
  <si>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</si>
  <si>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</si>
  <si>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</si>
  <si>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</si>
  <si>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</si>
  <si>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</si>
  <si>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</si>
  <si>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</si>
  <si>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</si>
  <si>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</si>
  <si>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</si>
  <si>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</si>
  <si>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</si>
  <si>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</si>
  <si>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</si>
  <si>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</si>
  <si>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</si>
  <si>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</si>
  <si>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</si>
  <si>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</si>
  <si>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</si>
  <si>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</si>
  <si>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</si>
  <si>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</si>
  <si>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</si>
  <si>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</si>
  <si>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</si>
  <si>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</si>
  <si>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</si>
  <si>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</si>
  <si>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</si>
  <si>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</si>
  <si>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</si>
  <si>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</si>
  <si>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</si>
  <si>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</si>
  <si>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</si>
  <si>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</si>
  <si>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</si>
  <si>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</si>
  <si>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</si>
  <si>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</si>
  <si>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</si>
  <si>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</si>
  <si>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</si>
  <si>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</si>
  <si>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</si>
  <si>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</si>
  <si>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</si>
  <si>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</si>
  <si>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</si>
  <si>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</si>
  <si>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</si>
  <si>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</si>
  <si>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</si>
  <si>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</si>
  <si>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</si>
  <si>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</si>
  <si>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</si>
  <si>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</si>
  <si>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</si>
  <si>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</si>
  <si>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</si>
  <si>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</si>
  <si>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</si>
  <si>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</si>
  <si>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</si>
  <si>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</si>
  <si>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</si>
  <si>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</si>
  <si>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</si>
  <si>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</si>
  <si>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</si>
  <si>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</si>
  <si>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</si>
  <si>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</si>
  <si>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</si>
  <si>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</si>
  <si>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</si>
  <si>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</si>
  <si>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</si>
  <si>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</si>
  <si>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</si>
  <si>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</si>
  <si>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</si>
  <si>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</si>
  <si>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</si>
  <si>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</si>
  <si>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</si>
  <si>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</si>
  <si>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</si>
  <si>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</si>
  <si>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</si>
  <si>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</si>
  <si>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</si>
  <si>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</si>
  <si>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</si>
  <si>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</si>
  <si>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</si>
  <si>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</si>
  <si>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</si>
  <si>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</si>
  <si>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</si>
  <si>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</si>
  <si>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</si>
  <si>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</si>
  <si>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</si>
  <si>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</si>
  <si>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</si>
  <si>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</si>
  <si>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</si>
  <si>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</si>
  <si>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</si>
  <si>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</si>
  <si>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</si>
  <si>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</si>
  <si>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</si>
  <si>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</si>
  <si>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</si>
  <si>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</si>
  <si>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</si>
  <si>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</si>
  <si>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</si>
  <si>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</si>
  <si>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</si>
  <si>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</si>
  <si>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</si>
  <si>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</si>
  <si>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</si>
  <si>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</si>
  <si>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</si>
  <si>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</si>
  <si>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</si>
  <si>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</si>
  <si>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</si>
  <si>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</si>
  <si>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</si>
  <si>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</si>
  <si>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</si>
  <si>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</si>
  <si>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</si>
  <si>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</si>
  <si>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</si>
  <si>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</si>
  <si>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</si>
  <si>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</si>
  <si>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</si>
  <si>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</si>
  <si>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</si>
  <si>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</si>
  <si>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</si>
  <si>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</si>
  <si>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</si>
  <si>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</si>
  <si>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</si>
  <si>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</si>
  <si>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</si>
  <si>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</si>
  <si>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</si>
  <si>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</si>
  <si>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</si>
  <si>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</si>
  <si>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</si>
  <si>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</si>
  <si>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</si>
  <si>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</si>
  <si>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</si>
  <si>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</si>
  <si>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</si>
  <si>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</si>
  <si>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</si>
  <si>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</si>
  <si>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</si>
  <si>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</si>
  <si>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</si>
  <si>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</si>
  <si>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</si>
  <si>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</si>
  <si>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</si>
  <si>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</si>
  <si>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</si>
  <si>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</si>
  <si>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</si>
  <si>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</si>
  <si>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</si>
  <si>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</si>
  <si>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</si>
  <si>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</si>
  <si>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</si>
  <si>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</si>
  <si>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</si>
  <si>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</si>
  <si>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</si>
  <si>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</si>
  <si>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</si>
  <si>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</si>
  <si>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</si>
  <si>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</si>
  <si>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</si>
  <si>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</si>
  <si>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</si>
  <si>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</si>
  <si>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</si>
  <si>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</si>
  <si>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</si>
  <si>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</si>
  <si>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</si>
  <si>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</si>
  <si>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</si>
  <si>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</si>
  <si>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</si>
  <si>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</si>
  <si>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</si>
  <si>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</si>
  <si>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</si>
  <si>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</si>
  <si>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</si>
  <si>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</si>
  <si>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</si>
  <si>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</si>
  <si>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</si>
  <si>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</si>
  <si>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</si>
  <si>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</si>
  <si>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</si>
  <si>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</si>
  <si>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</si>
  <si>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</si>
  <si>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</si>
  <si>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</si>
  <si>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</si>
  <si>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</si>
  <si>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</si>
  <si>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</si>
  <si>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</si>
  <si>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</si>
  <si>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</si>
  <si>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</si>
  <si>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</si>
  <si>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</si>
  <si>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</si>
  <si>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</si>
  <si>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</si>
  <si>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</si>
  <si>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</si>
  <si>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</si>
  <si>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</si>
  <si>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</si>
  <si>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</si>
  <si>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</si>
  <si>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</si>
  <si>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</si>
  <si>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</si>
  <si>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</si>
  <si>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</si>
  <si>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</si>
  <si>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</si>
  <si>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</si>
  <si>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</si>
  <si>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</si>
  <si>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</si>
  <si>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</si>
  <si>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</si>
  <si>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</si>
  <si>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</si>
  <si>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</si>
  <si>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</si>
  <si>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</si>
  <si>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</si>
  <si>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</si>
  <si>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</si>
  <si>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</si>
  <si>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</si>
  <si>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</si>
  <si>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</si>
  <si>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</si>
  <si>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</si>
  <si>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</si>
  <si>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</si>
  <si>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</si>
  <si>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</si>
  <si>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</si>
  <si>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</si>
  <si>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</si>
  <si>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</si>
  <si>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</si>
  <si>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</si>
  <si>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</si>
  <si>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</si>
  <si>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</si>
  <si>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</si>
  <si>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</si>
  <si>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</si>
  <si>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</si>
  <si>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</si>
  <si>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</si>
  <si>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</si>
  <si>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</si>
  <si>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</si>
  <si>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</si>
  <si>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</si>
  <si>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</si>
  <si>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</si>
  <si>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</si>
  <si>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</si>
  <si>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</si>
  <si>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</si>
  <si>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</si>
  <si>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</si>
  <si>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</si>
  <si>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</si>
  <si>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</si>
  <si>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</si>
  <si>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</si>
  <si>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</si>
  <si>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</si>
  <si>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</si>
  <si>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</si>
  <si>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</si>
  <si>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</si>
  <si>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</si>
  <si>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</si>
  <si>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</si>
  <si>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</si>
  <si>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</si>
  <si>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</si>
  <si>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</si>
  <si>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</si>
  <si>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</si>
  <si>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</si>
  <si>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</si>
  <si>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</si>
  <si>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</si>
  <si>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</si>
  <si>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</si>
  <si>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</si>
  <si>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</si>
  <si>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</si>
  <si>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</si>
  <si>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</si>
  <si>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</si>
  <si>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</si>
  <si>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</si>
  <si>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</si>
  <si>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</si>
  <si>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</si>
  <si>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</si>
  <si>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</si>
  <si>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</si>
  <si>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</si>
  <si>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</si>
  <si>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</si>
  <si>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</si>
  <si>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</si>
  <si>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</si>
  <si>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</si>
  <si>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</si>
  <si>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</si>
  <si>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</si>
  <si>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</si>
  <si>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</si>
  <si>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</si>
  <si>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</si>
  <si>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</si>
  <si>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</si>
  <si>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</si>
  <si>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</si>
  <si>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</si>
  <si>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</si>
  <si>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</si>
  <si>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</si>
  <si>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</si>
  <si>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</si>
  <si>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</si>
  <si>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</si>
  <si>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</si>
  <si>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</si>
  <si>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</si>
  <si>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</si>
  <si>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</si>
  <si>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</si>
  <si>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</si>
  <si>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</si>
  <si>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</si>
  <si>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</si>
  <si>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</si>
  <si>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</si>
  <si>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</si>
  <si>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</si>
  <si>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</si>
  <si>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</si>
  <si>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</si>
  <si>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</si>
  <si>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</si>
  <si>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</si>
  <si>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</si>
  <si>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</si>
  <si>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</si>
  <si>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</si>
  <si>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</si>
  <si>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</si>
  <si>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</si>
  <si>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</si>
  <si>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</si>
  <si>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</si>
  <si>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</si>
  <si>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</si>
  <si>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</si>
  <si>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</si>
  <si>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</si>
  <si>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</si>
  <si>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</si>
  <si>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</si>
  <si>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</si>
  <si>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</si>
  <si>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</si>
  <si>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</si>
  <si>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</si>
  <si>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</si>
  <si>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</si>
  <si>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</si>
  <si>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</si>
  <si>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</si>
  <si>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</si>
  <si>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</si>
  <si>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</si>
  <si>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</si>
  <si>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</si>
  <si>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</si>
  <si>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</si>
  <si>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</si>
  <si>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</si>
  <si>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</si>
  <si>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</si>
  <si>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</si>
  <si>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</si>
  <si>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</si>
  <si>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</si>
  <si>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</si>
  <si>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</si>
  <si>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</si>
  <si>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</si>
  <si>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</si>
  <si>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</si>
  <si>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</si>
  <si>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</si>
  <si>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</si>
  <si>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</si>
  <si>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</si>
  <si>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</si>
  <si>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</si>
  <si>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</si>
  <si>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</si>
  <si>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</si>
  <si>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</si>
  <si>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</si>
  <si>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</si>
  <si>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</si>
  <si>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</si>
  <si>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</si>
  <si>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</si>
  <si>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</si>
  <si>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</si>
  <si>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</si>
  <si>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</si>
  <si>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</si>
  <si>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</si>
  <si>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</si>
  <si>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</si>
  <si>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</si>
  <si>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</si>
  <si>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</si>
  <si>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</si>
  <si>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</si>
  <si>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</si>
  <si>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</si>
  <si>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</si>
  <si>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</si>
  <si>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</si>
  <si>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</si>
  <si>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</si>
  <si>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</si>
  <si>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</si>
  <si>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</si>
  <si>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</si>
  <si>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</si>
  <si>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</si>
  <si>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</si>
  <si>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</si>
  <si>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</si>
  <si>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</si>
  <si>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</si>
  <si>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</si>
  <si>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</si>
  <si>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</si>
  <si>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</si>
  <si>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</si>
  <si>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</si>
  <si>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</si>
  <si>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</si>
  <si>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</si>
  <si>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</si>
  <si>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</si>
  <si>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</si>
  <si>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</si>
  <si>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</si>
  <si>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</si>
  <si>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</si>
  <si>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</si>
  <si>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</si>
  <si>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</si>
  <si>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</si>
  <si>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</si>
  <si>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</si>
  <si>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</si>
  <si>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</si>
  <si>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</si>
  <si>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</si>
  <si>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</si>
  <si>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</si>
  <si>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</si>
  <si>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</si>
  <si>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</si>
  <si>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</si>
  <si>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</si>
  <si>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</si>
  <si>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</si>
  <si>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</si>
  <si>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</si>
  <si>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</si>
  <si>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</si>
  <si>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</si>
  <si>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</si>
  <si>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</si>
  <si>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</si>
  <si>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</si>
  <si>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</si>
  <si>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</si>
  <si>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</si>
  <si>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</si>
  <si>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</si>
  <si>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</si>
  <si>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</si>
  <si>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</si>
  <si>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</si>
  <si>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</si>
  <si>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</si>
  <si>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</si>
  <si>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</si>
  <si>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</si>
  <si>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</si>
  <si>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</si>
  <si>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</si>
  <si>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</si>
  <si>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</si>
  <si>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</si>
  <si>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</si>
  <si>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</si>
  <si>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</si>
  <si>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</si>
  <si>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</si>
  <si>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</si>
  <si>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</si>
  <si>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</si>
  <si>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</si>
  <si>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</si>
  <si>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</si>
  <si>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</si>
  <si>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</si>
  <si>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</si>
  <si>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</si>
  <si>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</si>
  <si>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</si>
  <si>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</si>
  <si>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</si>
  <si>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</si>
  <si>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</si>
  <si>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</si>
  <si>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</si>
  <si>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</si>
  <si>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</si>
  <si>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</si>
  <si>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</si>
  <si>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</si>
  <si>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</si>
  <si>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</si>
  <si>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</si>
  <si>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</si>
  <si>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</si>
  <si>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</si>
  <si>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</si>
  <si>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</si>
  <si>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</si>
  <si>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</si>
  <si>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</si>
  <si>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</si>
  <si>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</si>
  <si>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</si>
  <si>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</si>
  <si>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</si>
  <si>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</si>
  <si>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</si>
  <si>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</si>
  <si>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</si>
  <si>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</si>
  <si>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</si>
  <si>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</si>
  <si>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</si>
  <si>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</si>
  <si>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</si>
  <si>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</si>
  <si>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</si>
  <si>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</si>
  <si>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</si>
  <si>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</si>
  <si>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</si>
  <si>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</si>
  <si>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</si>
  <si>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</si>
  <si>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</si>
  <si>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</si>
  <si>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</si>
  <si>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</si>
  <si>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</si>
  <si>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</si>
  <si>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</si>
  <si>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</si>
  <si>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</si>
  <si>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</si>
  <si>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</si>
  <si>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</si>
  <si>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</si>
  <si>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</si>
  <si>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</si>
  <si>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</si>
  <si>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</si>
  <si>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</si>
  <si>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</si>
  <si>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</si>
  <si>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</si>
  <si>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</si>
  <si>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</si>
  <si>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</si>
  <si>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</si>
  <si>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</si>
  <si>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</si>
  <si>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</si>
  <si>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</si>
  <si>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</si>
  <si>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</si>
  <si>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</si>
  <si>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</si>
  <si>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</si>
  <si>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</si>
  <si>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</si>
  <si>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</si>
  <si>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</si>
  <si>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</si>
  <si>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</si>
  <si>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</si>
  <si>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</si>
  <si>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</si>
  <si>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</si>
  <si>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</si>
  <si>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</si>
  <si>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</si>
  <si>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</si>
  <si>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</si>
  <si>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</si>
  <si>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</si>
  <si>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</si>
  <si>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</si>
  <si>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</si>
  <si>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</si>
  <si>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</si>
  <si>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</si>
  <si>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</si>
  <si>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</si>
  <si>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</si>
  <si>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</si>
  <si>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</si>
  <si>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</si>
  <si>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</si>
  <si>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</si>
  <si>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</si>
  <si>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</si>
  <si>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</si>
  <si>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</si>
  <si>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</si>
  <si>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</si>
  <si>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</si>
  <si>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</si>
  <si>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</si>
  <si>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</si>
  <si>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</si>
  <si>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</si>
  <si>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</si>
  <si>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</si>
  <si>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</si>
  <si>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</si>
  <si>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</si>
  <si>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</si>
  <si>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</si>
  <si>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</si>
  <si>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</si>
  <si>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</si>
  <si>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</si>
  <si>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</si>
  <si>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</si>
  <si>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</si>
  <si>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</si>
  <si>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</si>
  <si>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</si>
  <si>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</si>
  <si>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</si>
  <si>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</si>
  <si>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</si>
  <si>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</si>
  <si>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</si>
  <si>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</si>
  <si>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</si>
  <si>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</si>
  <si>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</si>
  <si>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</si>
  <si>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</si>
  <si>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</si>
  <si>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</si>
  <si>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</si>
  <si>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</si>
  <si>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</si>
  <si>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</si>
  <si>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</si>
  <si>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</si>
  <si>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</si>
  <si>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</si>
  <si>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</si>
  <si>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</si>
  <si>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</si>
  <si>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</si>
  <si>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</si>
  <si>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</si>
  <si>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</si>
  <si>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</si>
  <si>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</si>
  <si>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</si>
  <si>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</si>
  <si>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</si>
  <si>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</si>
  <si>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</si>
  <si>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</si>
  <si>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</si>
  <si>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</si>
  <si>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</si>
  <si>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</si>
  <si>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</si>
  <si>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</si>
  <si>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</si>
  <si>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</si>
  <si>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</si>
  <si>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</si>
  <si>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</si>
  <si>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</si>
  <si>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</si>
  <si>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</si>
  <si>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</si>
  <si>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</si>
  <si>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</si>
  <si>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</si>
  <si>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</si>
  <si>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</si>
  <si>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</si>
  <si>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</si>
  <si>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</si>
  <si>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</si>
  <si>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</si>
  <si>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</si>
  <si>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</si>
  <si>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</si>
  <si>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</si>
  <si>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</si>
  <si>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</si>
  <si>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</si>
  <si>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</si>
  <si>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</si>
  <si>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</si>
  <si>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</si>
  <si>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</si>
  <si>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</si>
  <si>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</si>
  <si>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</si>
  <si>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</si>
  <si>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</si>
  <si>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</si>
  <si>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</si>
  <si>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</si>
  <si>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</si>
  <si>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</si>
  <si>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</si>
  <si>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</si>
  <si>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</si>
  <si>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</si>
  <si>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</si>
  <si>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</si>
  <si>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</si>
  <si>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</si>
  <si>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</si>
  <si>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</si>
  <si>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</si>
  <si>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</si>
  <si>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</si>
  <si>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</si>
  <si>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</si>
  <si>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</si>
  <si>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</si>
  <si>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</si>
  <si>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</si>
  <si>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</si>
  <si>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</si>
  <si>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</si>
  <si>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</si>
  <si>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</si>
  <si>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</si>
  <si>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</si>
  <si>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</si>
  <si>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</si>
  <si>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</si>
  <si>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</si>
  <si>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</si>
  <si>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</si>
  <si>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</si>
  <si>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</si>
  <si>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</si>
  <si>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</si>
  <si>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</si>
  <si>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</si>
  <si>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</si>
  <si>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</si>
  <si>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</si>
  <si>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</si>
  <si>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</si>
  <si>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</si>
  <si>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</si>
  <si>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</si>
  <si>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</si>
  <si>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</si>
  <si>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</si>
  <si>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</si>
  <si>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</si>
  <si>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</si>
  <si>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</si>
  <si>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</si>
  <si>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</si>
  <si>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</si>
  <si>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</si>
  <si>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</si>
  <si>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</si>
  <si>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</si>
  <si>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</si>
  <si>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</si>
  <si>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</si>
  <si>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</si>
  <si>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</si>
  <si>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</si>
  <si>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</si>
  <si>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</si>
  <si>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</si>
  <si>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</si>
  <si>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</si>
  <si>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</si>
  <si>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</si>
  <si>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</si>
  <si>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</si>
  <si>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</si>
  <si>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</si>
  <si>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</si>
  <si>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</si>
  <si>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</si>
  <si>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</si>
  <si>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</si>
  <si>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</si>
  <si>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</si>
  <si>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</si>
  <si>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</si>
  <si>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</si>
  <si>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</si>
  <si>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</si>
  <si>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</si>
  <si>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</si>
  <si>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</si>
  <si>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</si>
  <si>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</si>
  <si>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</si>
  <si>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</si>
  <si>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</si>
  <si>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</si>
  <si>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</si>
  <si>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</si>
  <si>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</si>
  <si>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</si>
  <si>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</si>
  <si>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</si>
  <si>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</si>
  <si>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</si>
  <si>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</si>
  <si>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</si>
  <si>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</si>
  <si>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</si>
  <si>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</si>
  <si>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</si>
  <si>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</si>
  <si>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</si>
  <si>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</si>
  <si>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</si>
  <si>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</si>
  <si>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</si>
  <si>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</si>
  <si>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</si>
  <si>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</si>
  <si>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</si>
  <si>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</si>
  <si>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</si>
  <si>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</si>
  <si>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</si>
  <si>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</si>
  <si>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</si>
  <si>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</si>
  <si>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</si>
  <si>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</si>
  <si>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</si>
  <si>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</si>
  <si>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</si>
  <si>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</si>
  <si>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</si>
  <si>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</si>
  <si>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</si>
  <si>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</si>
  <si>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</si>
  <si>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</si>
  <si>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</si>
  <si>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</si>
  <si>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</si>
  <si>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</si>
  <si>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</si>
  <si>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</si>
  <si>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</si>
  <si>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</si>
  <si>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</si>
  <si>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</si>
  <si>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</si>
  <si>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</si>
  <si>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</si>
  <si>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</si>
  <si>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</si>
  <si>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</si>
  <si>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</si>
  <si>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</si>
  <si>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</si>
  <si>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</si>
  <si>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</si>
  <si>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</si>
  <si>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</si>
  <si>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</si>
  <si>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</si>
  <si>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</si>
  <si>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</si>
  <si>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</si>
  <si>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</si>
  <si>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</si>
  <si>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</si>
  <si>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</si>
  <si>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</si>
  <si>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</si>
  <si>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</si>
  <si>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</si>
  <si>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</si>
  <si>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</si>
  <si>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</si>
  <si>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</si>
  <si>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</si>
  <si>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</si>
  <si>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</si>
  <si>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</si>
  <si>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</si>
  <si>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</si>
  <si>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</si>
  <si>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</si>
  <si>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</si>
  <si>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</si>
  <si>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</si>
  <si>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</si>
  <si>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</si>
  <si>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</si>
  <si>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</si>
  <si>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</si>
  <si>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</si>
  <si>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</si>
  <si>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</si>
  <si>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</si>
  <si>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</si>
  <si>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</si>
  <si>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</si>
  <si>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</si>
  <si>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</si>
  <si>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</si>
  <si>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</si>
  <si>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</si>
  <si>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</si>
  <si>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</si>
  <si>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</si>
  <si>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</si>
  <si>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</si>
  <si>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</si>
  <si>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</si>
  <si>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</si>
  <si>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</si>
  <si>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</si>
  <si>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</si>
  <si>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</si>
  <si>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</si>
  <si>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</si>
  <si>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</si>
  <si>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</si>
  <si>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</si>
  <si>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</si>
  <si>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</si>
  <si>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</si>
  <si>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</si>
  <si>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</si>
  <si>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</si>
  <si>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</si>
  <si>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</si>
  <si>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</si>
  <si>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</si>
  <si>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</si>
  <si>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</si>
  <si>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</si>
  <si>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</si>
  <si>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</si>
  <si>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</si>
  <si>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</si>
  <si>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</si>
  <si>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</si>
  <si>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</si>
  <si>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</si>
  <si>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</si>
  <si>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</si>
  <si>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</si>
  <si>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</si>
  <si>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</si>
  <si>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</si>
  <si>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</si>
  <si>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</si>
  <si>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</si>
  <si>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</si>
  <si>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</si>
  <si>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</si>
  <si>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</si>
  <si>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</si>
  <si>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</si>
  <si>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</si>
  <si>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</si>
  <si>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</si>
  <si>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</si>
  <si>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</si>
  <si>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</si>
  <si>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</si>
  <si>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</si>
  <si>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</si>
  <si>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</si>
  <si>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</si>
  <si>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</si>
  <si>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</si>
  <si>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</si>
  <si>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</si>
  <si>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</si>
  <si>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</si>
  <si>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</si>
  <si>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</si>
  <si>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</si>
  <si>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</si>
  <si>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</si>
  <si>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</si>
  <si>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</si>
  <si>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</si>
  <si>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</si>
  <si>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</si>
  <si>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</si>
  <si>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</si>
  <si>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</si>
  <si>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</si>
  <si>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</si>
  <si>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</si>
  <si>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</si>
  <si>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</si>
  <si>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</si>
  <si>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</si>
  <si>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</si>
  <si>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</si>
  <si>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</si>
  <si>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</si>
  <si>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</si>
  <si>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</si>
  <si>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</si>
  <si>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</si>
  <si>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</si>
  <si>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</si>
  <si>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</si>
  <si>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</si>
  <si>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</si>
  <si>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</si>
  <si>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</si>
  <si>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</si>
  <si>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</si>
  <si>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</si>
  <si>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</si>
  <si>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</si>
  <si>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</si>
  <si>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</si>
  <si>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</si>
  <si>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</si>
  <si>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</si>
  <si>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</si>
  <si>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</si>
  <si>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</si>
  <si>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</si>
  <si>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</si>
  <si>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</si>
  <si>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</si>
  <si>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</si>
  <si>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</si>
  <si>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</si>
  <si>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</si>
  <si>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</si>
  <si>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</si>
  <si>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</si>
  <si>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</si>
  <si>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</si>
  <si>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</si>
  <si>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</si>
  <si>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</si>
  <si>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</si>
  <si>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</si>
  <si>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</si>
  <si>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</si>
  <si>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</si>
  <si>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</si>
  <si>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</si>
  <si>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</si>
  <si>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</si>
  <si>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</si>
  <si>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</si>
  <si>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</si>
  <si>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</si>
  <si>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</si>
  <si>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</si>
  <si>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</si>
  <si>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</si>
  <si>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</si>
  <si>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</si>
  <si>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</si>
  <si>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</si>
  <si>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</si>
  <si>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</si>
  <si>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</si>
  <si>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</si>
  <si>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</si>
  <si>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</si>
  <si>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</si>
  <si>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</si>
  <si>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</si>
  <si>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</si>
  <si>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</si>
  <si>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</si>
  <si>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</si>
  <si>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</si>
  <si>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</si>
  <si>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</si>
  <si>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</si>
  <si>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</si>
  <si>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</si>
  <si>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</si>
  <si>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</si>
  <si>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</si>
  <si>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</si>
  <si>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</si>
  <si>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</si>
  <si>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</si>
  <si>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</si>
  <si>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</si>
  <si>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</si>
  <si>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</si>
  <si>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</si>
  <si>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</si>
  <si>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</si>
  <si>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</si>
  <si>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</si>
  <si>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</si>
  <si>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</si>
  <si>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</si>
  <si>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</si>
  <si>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</si>
  <si>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</si>
  <si>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</si>
  <si>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</si>
  <si>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</si>
  <si>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</si>
  <si>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</si>
  <si>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</si>
  <si>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</si>
  <si>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</si>
  <si>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</si>
  <si>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</si>
  <si>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</si>
  <si>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</si>
  <si>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</si>
  <si>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</si>
  <si>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</si>
  <si>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</si>
  <si>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</si>
  <si>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</si>
  <si>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</si>
  <si>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</si>
  <si>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</si>
  <si>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</si>
  <si>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</si>
  <si>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</si>
  <si>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</si>
  <si>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</si>
  <si>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</si>
  <si>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</si>
  <si>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</si>
  <si>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</si>
  <si>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</si>
  <si>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</si>
  <si>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</si>
  <si>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</si>
  <si>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</si>
  <si>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</si>
  <si>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</si>
  <si>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</si>
  <si>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</si>
  <si>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</si>
  <si>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</si>
  <si>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</si>
  <si>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</si>
  <si>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</si>
  <si>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</si>
  <si>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</si>
  <si>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</si>
  <si>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</si>
  <si>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</si>
  <si>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</si>
  <si>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</si>
  <si>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</si>
  <si>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</si>
  <si>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</si>
  <si>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</si>
  <si>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</si>
  <si>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</si>
  <si>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</si>
  <si>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</si>
  <si>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</si>
  <si>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</si>
  <si>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</si>
  <si>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</si>
  <si>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</si>
  <si>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</si>
  <si>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</si>
  <si>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</si>
  <si>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</si>
  <si>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</si>
  <si>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</si>
  <si>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</si>
  <si>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</si>
  <si>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</si>
  <si>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</si>
  <si>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</si>
  <si>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</si>
  <si>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</si>
  <si>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</si>
  <si>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</si>
  <si>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</si>
  <si>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</si>
  <si>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</si>
  <si>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</si>
  <si>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</si>
  <si>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</si>
  <si>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</si>
  <si>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</si>
  <si>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</si>
  <si>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</si>
  <si>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</si>
  <si>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</si>
  <si>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</si>
  <si>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</si>
  <si>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</si>
  <si>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</si>
  <si>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</si>
  <si>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</si>
  <si>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</si>
  <si>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</si>
  <si>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</si>
  <si>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</si>
  <si>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</si>
  <si>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</si>
  <si>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</si>
  <si>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</si>
  <si>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</si>
  <si>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</si>
  <si>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</si>
  <si>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</si>
  <si>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</si>
  <si>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</si>
  <si>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</si>
  <si>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</si>
  <si>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</si>
  <si>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</si>
  <si>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</si>
  <si>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</si>
  <si>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</si>
  <si>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</si>
  <si>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</si>
  <si>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</si>
  <si>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</si>
  <si>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</si>
  <si>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</si>
  <si>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</si>
  <si>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</si>
  <si>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</si>
  <si>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</si>
  <si>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</si>
  <si>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</si>
  <si>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</si>
  <si>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</si>
  <si>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</si>
  <si>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</si>
  <si>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</si>
  <si>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</si>
  <si>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</si>
  <si>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</si>
  <si>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</si>
  <si>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</si>
  <si>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</si>
  <si>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</si>
  <si>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</si>
  <si>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</si>
  <si>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</si>
  <si>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</si>
  <si>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</si>
  <si>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</si>
  <si>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</si>
  <si>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</si>
  <si>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</si>
  <si>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</si>
  <si>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</si>
  <si>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</si>
  <si>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</si>
  <si>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</si>
  <si>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</si>
  <si>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</si>
  <si>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</si>
  <si>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</si>
  <si>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</si>
  <si>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</si>
  <si>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</si>
  <si>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</si>
  <si>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</si>
  <si>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</si>
  <si>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</si>
  <si>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</si>
  <si>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</si>
  <si>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</si>
  <si>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</si>
  <si>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</si>
  <si>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</si>
  <si>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</si>
  <si>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</si>
  <si>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</si>
  <si>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</si>
  <si>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</si>
  <si>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</si>
  <si>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</si>
  <si>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</si>
  <si>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</si>
  <si>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</si>
  <si>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</si>
  <si>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</si>
  <si>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</si>
  <si>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</si>
  <si>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</si>
  <si>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</si>
  <si>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</si>
  <si>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</si>
  <si>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</si>
  <si>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</si>
  <si>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</si>
  <si>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</si>
  <si>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</si>
  <si>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</si>
  <si>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</si>
  <si>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</si>
  <si>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</si>
  <si>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</si>
  <si>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</si>
  <si>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</si>
  <si>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</si>
  <si>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</si>
  <si>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</si>
  <si>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</si>
  <si>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</si>
  <si>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</si>
  <si>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</si>
  <si>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</si>
  <si>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</si>
  <si>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</si>
  <si>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</si>
  <si>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</si>
  <si>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</si>
  <si>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</si>
  <si>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</si>
  <si>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</si>
  <si>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</si>
  <si>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</si>
  <si>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</si>
  <si>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</si>
  <si>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</si>
  <si>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</si>
  <si>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</si>
  <si>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</si>
  <si>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</si>
  <si>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</si>
  <si>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</si>
  <si>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</si>
  <si>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</si>
  <si>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</si>
  <si>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</si>
  <si>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</si>
  <si>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</si>
  <si>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</si>
  <si>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</si>
  <si>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</si>
  <si>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</si>
  <si>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</si>
  <si>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</si>
  <si>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</si>
  <si>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</si>
  <si>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</si>
  <si>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</si>
  <si>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</si>
  <si>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</si>
  <si>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</si>
  <si>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</si>
  <si>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</si>
  <si>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</si>
  <si>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</si>
  <si>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</si>
  <si>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</si>
  <si>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</si>
  <si>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</si>
  <si>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</si>
  <si>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</si>
  <si>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</si>
  <si>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</si>
  <si>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</si>
  <si>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</si>
  <si>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</si>
  <si>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</si>
  <si>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</si>
  <si>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</si>
  <si>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</si>
  <si>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</si>
  <si>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</si>
  <si>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</si>
  <si>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</si>
  <si>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</si>
  <si>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</si>
  <si>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</si>
  <si>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</si>
  <si>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</si>
  <si>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</si>
  <si>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</si>
  <si>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</si>
  <si>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</si>
  <si>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</si>
  <si>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</si>
  <si>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</si>
  <si>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</si>
  <si>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</si>
  <si>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</si>
  <si>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</si>
  <si>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</si>
  <si>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</si>
  <si>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</si>
  <si>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</si>
  <si>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</si>
  <si>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</si>
  <si>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</si>
  <si>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</si>
  <si>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</si>
  <si>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</si>
  <si>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</si>
  <si>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</si>
  <si>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</si>
  <si>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</si>
  <si>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</si>
  <si>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</si>
  <si>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</si>
  <si>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</si>
  <si>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</si>
  <si>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</si>
  <si>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</si>
  <si>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</si>
  <si>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</si>
  <si>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</si>
  <si>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</si>
  <si>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</si>
  <si>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</si>
  <si>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</si>
  <si>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</si>
  <si>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</si>
  <si>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</si>
  <si>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</si>
  <si>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</si>
  <si>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</si>
  <si>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</si>
  <si>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</si>
  <si>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</si>
  <si>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</si>
  <si>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</si>
  <si>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</si>
  <si>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</si>
  <si>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</si>
  <si>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</si>
  <si>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</si>
  <si>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</si>
  <si>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</si>
  <si>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</si>
  <si>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</si>
  <si>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</si>
  <si>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</si>
  <si>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</si>
  <si>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</si>
  <si>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</si>
  <si>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</si>
  <si>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</si>
  <si>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</si>
  <si>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</si>
  <si>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</si>
  <si>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</si>
  <si>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</si>
  <si>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</si>
  <si>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</si>
  <si>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</si>
  <si>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</si>
  <si>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</si>
  <si>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</si>
  <si>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</si>
  <si>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</si>
  <si>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</si>
  <si>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</si>
  <si>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</si>
  <si>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</si>
  <si>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</si>
  <si>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</si>
  <si>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</si>
  <si>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</si>
  <si>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</si>
  <si>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</si>
  <si>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</si>
  <si>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</si>
  <si>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</si>
  <si>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</si>
  <si>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</si>
  <si>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</si>
  <si>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</si>
  <si>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</si>
  <si>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</si>
  <si>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</si>
  <si>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</si>
  <si>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</si>
  <si>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</si>
  <si>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</si>
  <si>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</si>
  <si>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</si>
  <si>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</si>
  <si>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</si>
  <si>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</si>
  <si>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</si>
  <si>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</si>
  <si>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</si>
  <si>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</si>
  <si>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</si>
  <si>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</si>
  <si>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</si>
  <si>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</si>
  <si>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</si>
  <si>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</si>
  <si>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</si>
  <si>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</si>
  <si>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</si>
  <si>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</si>
  <si>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</si>
  <si>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</si>
  <si>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</si>
  <si>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</si>
  <si>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</si>
  <si>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</si>
  <si>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</si>
  <si>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</si>
  <si>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</si>
  <si>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</si>
  <si>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</si>
  <si>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</si>
  <si>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</si>
  <si>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</si>
  <si>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</si>
  <si>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</si>
  <si>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</si>
  <si>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</si>
  <si>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</si>
  <si>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</si>
  <si>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</si>
  <si>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</si>
  <si>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</si>
  <si>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</si>
  <si>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</si>
  <si>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</si>
  <si>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</si>
  <si>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</si>
  <si>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</si>
  <si>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</si>
  <si>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</si>
  <si>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</si>
  <si>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</si>
  <si>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</si>
  <si>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</si>
  <si>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</si>
  <si>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</si>
  <si>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</si>
  <si>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</si>
  <si>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</si>
  <si>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</si>
  <si>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</si>
  <si>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</si>
  <si>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</si>
  <si>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</si>
  <si>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</si>
  <si>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</si>
  <si>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</si>
  <si>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</si>
  <si>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</si>
  <si>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</si>
  <si>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</si>
  <si>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</si>
  <si>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</si>
  <si>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</si>
  <si>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</si>
  <si>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</si>
  <si>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</si>
  <si>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</si>
  <si>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</si>
  <si>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</si>
  <si>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</si>
  <si>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</si>
  <si>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</si>
  <si>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</si>
  <si>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</si>
  <si>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</si>
  <si>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</si>
  <si>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</si>
  <si>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</si>
  <si>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</si>
  <si>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</si>
  <si>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</si>
  <si>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</si>
  <si>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</si>
  <si>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</si>
  <si>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</si>
  <si>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</si>
  <si>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</si>
  <si>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</si>
  <si>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</si>
  <si>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</si>
  <si>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</si>
  <si>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</si>
  <si>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</si>
  <si>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</si>
  <si>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</si>
  <si>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</si>
  <si>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</si>
  <si>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</si>
  <si>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</si>
  <si>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</si>
  <si>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</si>
  <si>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</si>
  <si>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</si>
  <si>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</si>
  <si>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</si>
  <si>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</si>
  <si>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</si>
  <si>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</si>
  <si>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</si>
  <si>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</si>
  <si>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</si>
  <si>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</si>
  <si>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</si>
  <si>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</si>
  <si>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</si>
  <si>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</si>
  <si>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</si>
  <si>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</si>
  <si>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</si>
  <si>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</si>
  <si>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</si>
  <si>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</si>
  <si>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</si>
  <si>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</si>
  <si>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</si>
  <si>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</si>
  <si>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</si>
  <si>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</si>
  <si>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</si>
  <si>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</si>
  <si>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</si>
  <si>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</si>
  <si>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</si>
  <si>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</si>
  <si>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</si>
  <si>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</si>
  <si>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</si>
  <si>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</si>
  <si>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</si>
  <si>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</si>
  <si>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</si>
  <si>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</si>
  <si>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</si>
  <si>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</si>
  <si>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</si>
  <si>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</si>
  <si>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</si>
  <si>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</si>
  <si>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</si>
  <si>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</si>
  <si>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</si>
  <si>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</si>
  <si>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</si>
  <si>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</si>
  <si>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</si>
  <si>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</si>
  <si>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</si>
  <si>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</si>
  <si>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</si>
  <si>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</si>
  <si>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</si>
  <si>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</si>
  <si>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</si>
  <si>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</si>
  <si>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</si>
  <si>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</si>
  <si>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</si>
  <si>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</si>
  <si>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</si>
  <si>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</si>
  <si>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</si>
  <si>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</si>
  <si>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</si>
  <si>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</si>
  <si>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</si>
  <si>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</si>
  <si>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</si>
  <si>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</si>
  <si>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</si>
  <si>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</si>
  <si>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</si>
  <si>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</si>
  <si>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</si>
  <si>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</si>
  <si>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</si>
  <si>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</si>
  <si>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</si>
  <si>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</si>
  <si>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</si>
  <si>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</si>
  <si>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</si>
  <si>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</si>
  <si>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</si>
  <si>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</si>
  <si>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</si>
  <si>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</si>
  <si>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</si>
  <si>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</si>
  <si>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</si>
  <si>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</si>
  <si>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</si>
  <si>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</si>
  <si>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</si>
  <si>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</si>
  <si>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</si>
  <si>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</si>
  <si>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</si>
  <si>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</si>
  <si>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</si>
  <si>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</si>
  <si>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</si>
  <si>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</si>
  <si>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</si>
  <si>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</si>
  <si>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</si>
  <si>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</si>
  <si>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</si>
  <si>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</si>
  <si>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</si>
  <si>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</si>
  <si>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</si>
  <si>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</si>
  <si>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</si>
  <si>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</si>
  <si>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</si>
  <si>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</si>
  <si>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</si>
  <si>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</si>
  <si>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</si>
  <si>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</si>
  <si>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</si>
  <si>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</si>
  <si>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</si>
  <si>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</si>
  <si>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</si>
  <si>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</si>
  <si>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</si>
  <si>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</si>
  <si>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</si>
  <si>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</si>
  <si>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</si>
  <si>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</si>
  <si>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</si>
  <si>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</si>
  <si>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</si>
  <si>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</si>
  <si>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</si>
  <si>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</si>
  <si>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</si>
  <si>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</si>
  <si>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</si>
  <si>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</si>
  <si>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</si>
  <si>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</si>
  <si>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</si>
  <si>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</si>
  <si>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</si>
  <si>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</si>
  <si>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</si>
  <si>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</si>
  <si>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</si>
  <si>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</si>
  <si>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</si>
  <si>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</si>
  <si>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</si>
  <si>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</si>
  <si>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</si>
  <si>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</si>
  <si>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</si>
  <si>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</si>
  <si>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</si>
  <si>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</si>
  <si>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</si>
  <si>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</si>
  <si>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</si>
  <si>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</si>
  <si>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</si>
  <si>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</si>
  <si>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</si>
  <si>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</si>
  <si>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</si>
  <si>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</si>
  <si>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</si>
  <si>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</si>
  <si>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</si>
  <si>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</si>
  <si>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</si>
  <si>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</si>
  <si>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</si>
  <si>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</si>
  <si>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</si>
  <si>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</si>
  <si>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</si>
  <si>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</si>
  <si>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</si>
  <si>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</si>
  <si>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</si>
  <si>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</si>
  <si>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</si>
  <si>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</si>
  <si>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</si>
  <si>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</si>
  <si>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</si>
  <si>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</si>
  <si>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</si>
  <si>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</si>
  <si>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</si>
  <si>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</si>
  <si>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</si>
  <si>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</si>
  <si>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</si>
  <si>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</si>
  <si>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</si>
  <si>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</si>
  <si>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</si>
  <si>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</si>
  <si>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</si>
  <si>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</si>
  <si>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</si>
  <si>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</si>
  <si>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</si>
  <si>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</si>
  <si>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</si>
  <si>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</si>
  <si>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</si>
  <si>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</si>
  <si>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</si>
  <si>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</si>
  <si>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</si>
  <si>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</si>
  <si>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</si>
  <si>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</si>
  <si>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</si>
  <si>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</si>
  <si>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</si>
  <si>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</si>
  <si>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</si>
  <si>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</si>
  <si>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</si>
  <si>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</si>
  <si>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</si>
  <si>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</si>
  <si>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</si>
  <si>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</si>
  <si>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</si>
  <si>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</si>
  <si>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</si>
  <si>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</si>
  <si>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</si>
  <si>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</si>
  <si>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</si>
  <si>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</si>
  <si>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</si>
  <si>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</si>
  <si>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</si>
  <si>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</si>
  <si>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</si>
  <si>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</si>
  <si>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</si>
  <si>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</si>
  <si>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</si>
  <si>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</si>
  <si>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</si>
  <si>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</si>
  <si>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</si>
  <si>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</si>
  <si>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</si>
  <si>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</si>
  <si>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</si>
  <si>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</si>
  <si>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</si>
  <si>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</si>
  <si>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</si>
  <si>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</si>
  <si>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</si>
  <si>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</si>
  <si>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</si>
  <si>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</si>
  <si>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</si>
  <si>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</si>
  <si>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</si>
  <si>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</si>
  <si>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</si>
  <si>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</si>
  <si>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</si>
  <si>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</si>
  <si>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</si>
  <si>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</si>
  <si>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</si>
  <si>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</si>
  <si>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</si>
  <si>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</si>
  <si>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</si>
  <si>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</si>
  <si>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</si>
  <si>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</si>
  <si>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</si>
  <si>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</si>
  <si>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</si>
  <si>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</si>
  <si>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</si>
  <si>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</si>
  <si>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</si>
  <si>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</si>
  <si>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</si>
  <si>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</si>
  <si>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</si>
  <si>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</si>
  <si>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</si>
  <si>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</si>
  <si>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</si>
  <si>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</si>
  <si>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</si>
  <si>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</si>
  <si>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</si>
  <si>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</si>
  <si>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</si>
  <si>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</si>
  <si>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</si>
  <si>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</si>
  <si>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</si>
  <si>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</si>
  <si>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</si>
  <si>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</si>
  <si>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</si>
  <si>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</si>
  <si>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</si>
  <si>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</si>
  <si>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</si>
  <si>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</si>
  <si>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</si>
  <si>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</si>
  <si>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</si>
  <si>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</si>
  <si>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</si>
  <si>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</si>
  <si>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</si>
  <si>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</si>
  <si>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</si>
  <si>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</si>
  <si>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</si>
  <si>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</si>
  <si>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</si>
  <si>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</si>
  <si>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</si>
  <si>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</si>
  <si>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</si>
  <si>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</si>
  <si>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</si>
  <si>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</si>
  <si>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</si>
  <si>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</si>
  <si>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</si>
  <si>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</si>
  <si>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</si>
  <si>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</si>
  <si>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</si>
  <si>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</si>
  <si>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</si>
  <si>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</si>
  <si>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</si>
  <si>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</si>
  <si>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</si>
  <si>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</si>
  <si>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</si>
  <si>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</si>
  <si>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</si>
  <si>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</si>
  <si>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</si>
  <si>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</si>
  <si>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</si>
  <si>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</si>
  <si>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</si>
  <si>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</si>
  <si>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</si>
  <si>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</si>
  <si>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</si>
  <si>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</si>
  <si>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</si>
  <si>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</si>
  <si>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</si>
  <si>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</si>
  <si>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</si>
  <si>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</si>
  <si>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</si>
  <si>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</si>
  <si>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</si>
  <si>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</si>
  <si>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</si>
  <si>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</si>
  <si>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</si>
  <si>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</si>
  <si>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</si>
  <si>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</si>
  <si>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</si>
  <si>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</si>
  <si>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</si>
  <si>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</si>
  <si>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</si>
  <si>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</si>
  <si>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</si>
  <si>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</si>
  <si>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</si>
  <si>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</si>
  <si>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</si>
  <si>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</si>
  <si>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</si>
  <si>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</si>
  <si>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</si>
  <si>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</si>
  <si>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</si>
  <si>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</si>
  <si>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</si>
  <si>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</si>
  <si>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</si>
  <si>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</si>
  <si>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</si>
  <si>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</si>
  <si>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</si>
  <si>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</si>
  <si>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</si>
  <si>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</si>
  <si>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</si>
  <si>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</si>
  <si>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</si>
  <si>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</si>
  <si>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</si>
  <si>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</si>
  <si>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</si>
  <si>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</si>
  <si>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</si>
  <si>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</si>
  <si>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</si>
  <si>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</si>
  <si>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</si>
  <si>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</si>
  <si>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</si>
  <si>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</si>
  <si>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</si>
  <si>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</si>
  <si>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</si>
  <si>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</si>
  <si>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</si>
  <si>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</si>
  <si>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</si>
  <si>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</si>
  <si>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</si>
  <si>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</si>
  <si>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</si>
  <si>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</si>
  <si>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</si>
  <si>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</si>
  <si>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</si>
  <si>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</si>
  <si>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</si>
  <si>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</si>
  <si>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</si>
  <si>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</si>
  <si>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</si>
  <si>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</si>
  <si>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</si>
  <si>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</si>
  <si>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</si>
  <si>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</si>
  <si>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</si>
  <si>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</si>
  <si>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</si>
  <si>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</si>
  <si>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</si>
  <si>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</si>
  <si>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</si>
  <si>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</si>
  <si>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</si>
  <si>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</si>
  <si>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</si>
  <si>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</si>
  <si>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</si>
  <si>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</si>
  <si>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</si>
  <si>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</si>
  <si>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</si>
  <si>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</si>
  <si>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</si>
  <si>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</si>
  <si>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</si>
  <si>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</si>
  <si>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</si>
  <si>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</si>
  <si>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</si>
  <si>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</si>
  <si>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</si>
  <si>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</si>
  <si>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</si>
  <si>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</si>
  <si>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</si>
  <si>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</si>
  <si>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</si>
  <si>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</si>
  <si>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</si>
  <si>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</si>
  <si>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</si>
  <si>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</si>
  <si>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</si>
  <si>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</si>
  <si>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</si>
  <si>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</si>
  <si>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</si>
  <si>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</si>
  <si>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</si>
  <si>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</si>
  <si>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</si>
  <si>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</si>
  <si>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</si>
  <si>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</si>
  <si>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</si>
  <si>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</si>
  <si>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</si>
  <si>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</si>
  <si>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</si>
  <si>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</si>
  <si>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</si>
  <si>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</si>
  <si>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</si>
  <si>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</si>
  <si>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</si>
  <si>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</si>
  <si>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</si>
  <si>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</si>
  <si>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</si>
  <si>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</si>
  <si>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</si>
  <si>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</si>
  <si>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</si>
  <si>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</si>
  <si>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</si>
  <si>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</si>
  <si>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</si>
  <si>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</si>
  <si>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</si>
  <si>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</si>
  <si>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</si>
  <si>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</si>
  <si>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</si>
  <si>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</si>
  <si>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</si>
  <si>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</si>
  <si>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</si>
  <si>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</si>
  <si>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</si>
  <si>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</si>
  <si>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</si>
  <si>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</si>
  <si>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</si>
  <si>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</si>
  <si>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</si>
  <si>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</si>
  <si>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</si>
  <si>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</si>
  <si>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</si>
  <si>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</si>
  <si>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</si>
  <si>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</si>
  <si>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</si>
  <si>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</si>
  <si>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</si>
  <si>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</si>
  <si>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</si>
  <si>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</si>
  <si>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</si>
  <si>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</si>
  <si>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</si>
  <si>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</si>
  <si>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</si>
  <si>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</si>
  <si>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</si>
  <si>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</si>
  <si>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</si>
  <si>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</si>
  <si>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</si>
  <si>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</si>
  <si>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</si>
  <si>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</si>
  <si>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</si>
  <si>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</si>
  <si>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</si>
  <si>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</si>
  <si>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</si>
  <si>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</si>
  <si>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</si>
  <si>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</si>
  <si>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</si>
  <si>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</si>
  <si>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</si>
  <si>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</si>
  <si>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</si>
  <si>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</si>
  <si>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</si>
  <si>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</si>
  <si>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</si>
  <si>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</si>
  <si>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</si>
  <si>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</si>
  <si>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</si>
  <si>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</si>
  <si>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</si>
  <si>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</si>
  <si>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</si>
  <si>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</si>
  <si>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</si>
  <si>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</si>
  <si>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</si>
  <si>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</si>
  <si>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</si>
  <si>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</si>
  <si>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</si>
  <si>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</si>
  <si>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</si>
  <si>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</si>
  <si>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</si>
  <si>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</si>
  <si>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</si>
  <si>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</si>
  <si>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</si>
  <si>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</si>
  <si>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</si>
  <si>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</si>
  <si>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</si>
  <si>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</si>
  <si>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</si>
  <si>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</si>
  <si>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</si>
  <si>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</si>
  <si>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</si>
  <si>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</si>
  <si>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</si>
  <si>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</si>
  <si>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</si>
  <si>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</si>
  <si>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</si>
  <si>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</si>
  <si>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</si>
  <si>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</si>
  <si>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</si>
  <si>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</si>
  <si>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</si>
  <si>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</si>
  <si>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</si>
  <si>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</si>
  <si>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</si>
  <si>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</si>
  <si>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</si>
  <si>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</si>
  <si>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</si>
  <si>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</si>
  <si>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</si>
  <si>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</si>
  <si>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</si>
  <si>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</si>
  <si>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</si>
  <si>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</si>
  <si>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</si>
  <si>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</si>
  <si>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</si>
  <si>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</si>
  <si>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</si>
  <si>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</si>
  <si>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</si>
  <si>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</si>
  <si>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</si>
  <si>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</si>
  <si>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</si>
  <si>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</si>
  <si>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</si>
  <si>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</si>
  <si>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</si>
  <si>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</si>
  <si>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</si>
  <si>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</si>
  <si>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</si>
  <si>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</si>
  <si>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</si>
  <si>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</si>
  <si>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</si>
  <si>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</si>
  <si>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</si>
  <si>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</si>
  <si>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</si>
  <si>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</si>
  <si>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</si>
  <si>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</si>
  <si>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</si>
  <si>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</si>
  <si>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</si>
  <si>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</si>
  <si>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</si>
  <si>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</si>
  <si>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</si>
  <si>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</si>
  <si>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</si>
  <si>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</si>
  <si>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</si>
  <si>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</si>
  <si>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</si>
  <si>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</si>
  <si>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</si>
  <si>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</si>
  <si>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</si>
  <si>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</si>
  <si>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</si>
  <si>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</si>
  <si>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</si>
  <si>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</si>
  <si>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</si>
  <si>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</si>
  <si>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</si>
  <si>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</si>
  <si>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</si>
  <si>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</si>
  <si>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</si>
  <si>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</si>
  <si>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</si>
  <si>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</si>
  <si>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</si>
  <si>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</si>
  <si>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</si>
  <si>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</si>
  <si>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</si>
  <si>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</si>
  <si>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</si>
  <si>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</si>
  <si>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</si>
  <si>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</si>
  <si>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</si>
  <si>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</si>
  <si>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</si>
  <si>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</si>
  <si>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</si>
  <si>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</si>
  <si>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</si>
  <si>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</si>
  <si>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</si>
  <si>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</si>
  <si>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</si>
  <si>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</si>
  <si>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</si>
  <si>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</si>
  <si>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</si>
  <si>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</si>
  <si>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</si>
  <si>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</si>
  <si>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</si>
  <si>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</si>
  <si>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</si>
  <si>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</si>
  <si>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</si>
  <si>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</si>
  <si>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</si>
  <si>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</si>
  <si>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</si>
  <si>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</si>
  <si>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</si>
  <si>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</si>
  <si>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</si>
  <si>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</si>
  <si>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</si>
  <si>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</si>
  <si>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</si>
  <si>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</si>
  <si>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</si>
  <si>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</si>
  <si>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</si>
  <si>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</si>
  <si>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</si>
  <si>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</si>
  <si>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</si>
  <si>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</si>
  <si>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</si>
  <si>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</si>
  <si>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</si>
  <si>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</si>
  <si>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</si>
  <si>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</si>
  <si>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</si>
  <si>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</si>
  <si>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</si>
  <si>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</si>
  <si>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</si>
  <si>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</si>
  <si>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</si>
  <si>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</si>
  <si>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</si>
  <si>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</si>
  <si>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</si>
  <si>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</si>
  <si>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</si>
  <si>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</si>
  <si>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</si>
  <si>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</si>
  <si>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</si>
  <si>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</si>
  <si>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</si>
  <si>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</si>
  <si>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</si>
  <si>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</si>
  <si>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</si>
  <si>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</si>
  <si>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</si>
  <si>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</si>
  <si>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</si>
  <si>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</si>
  <si>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</si>
  <si>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</si>
  <si>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</si>
  <si>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</si>
  <si>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</si>
  <si>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</si>
  <si>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</si>
  <si>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</si>
  <si>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</si>
  <si>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</si>
  <si>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</si>
  <si>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</si>
  <si>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</si>
  <si>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</si>
  <si>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</si>
  <si>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</si>
  <si>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</si>
  <si>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</si>
  <si>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</si>
  <si>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</si>
  <si>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</si>
  <si>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</si>
  <si>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</si>
  <si>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</si>
  <si>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</si>
  <si>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</si>
  <si>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</si>
  <si>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</si>
  <si>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</si>
  <si>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</si>
  <si>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</si>
  <si>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</si>
  <si>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</si>
  <si>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</si>
  <si>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</si>
  <si>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</si>
  <si>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</si>
  <si>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</si>
  <si>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</si>
  <si>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</si>
  <si>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</si>
  <si>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</si>
  <si>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</si>
  <si>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</si>
  <si>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</si>
  <si>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</si>
  <si>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</si>
  <si>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</si>
  <si>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</si>
  <si>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</si>
  <si>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</si>
  <si>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</si>
  <si>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</si>
  <si>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</si>
  <si>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</si>
  <si>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</si>
  <si>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</si>
  <si>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</si>
  <si>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</si>
  <si>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</si>
  <si>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</si>
  <si>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</si>
  <si>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</si>
  <si>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</si>
  <si>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</si>
  <si>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</si>
  <si>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</si>
  <si>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</si>
  <si>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</si>
  <si>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</si>
  <si>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</si>
  <si>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</si>
  <si>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</si>
  <si>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</si>
  <si>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</si>
  <si>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</si>
  <si>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</si>
  <si>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</si>
  <si>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</si>
  <si>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</si>
  <si>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</si>
  <si>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</si>
  <si>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</si>
  <si>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</si>
  <si>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</si>
  <si>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</si>
  <si>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</si>
  <si>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</si>
  <si>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</si>
  <si>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</si>
  <si>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</si>
  <si>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</si>
  <si>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</si>
  <si>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</si>
  <si>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</si>
  <si>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</si>
  <si>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</si>
  <si>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</si>
  <si>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</si>
  <si>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</si>
  <si>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</si>
  <si>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</si>
  <si>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</si>
  <si>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</si>
  <si>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</si>
  <si>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</si>
  <si>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</si>
  <si>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</si>
  <si>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</si>
  <si>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</si>
  <si>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</si>
  <si>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</si>
  <si>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</si>
  <si>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</si>
  <si>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</si>
  <si>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</si>
  <si>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</si>
  <si>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</si>
  <si>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</si>
  <si>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</si>
  <si>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</si>
  <si>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</si>
  <si>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</si>
  <si>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</si>
  <si>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</si>
  <si>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</si>
  <si>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</si>
  <si>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</si>
  <si>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</si>
  <si>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</si>
  <si>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</si>
  <si>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</si>
  <si>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</si>
  <si>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</si>
  <si>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</si>
  <si>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</si>
  <si>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</si>
  <si>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</si>
  <si>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</si>
  <si>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</si>
  <si>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</si>
  <si>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</si>
  <si>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</si>
  <si>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</si>
  <si>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</si>
  <si>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</si>
  <si>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</si>
  <si>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</si>
  <si>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</si>
  <si>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</si>
  <si>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</si>
  <si>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</si>
  <si>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</si>
  <si>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</si>
  <si>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</si>
  <si>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</si>
  <si>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</si>
  <si>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</si>
  <si>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</si>
  <si>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</si>
  <si>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</si>
  <si>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</si>
  <si>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</si>
  <si>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</si>
  <si>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</si>
  <si>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</si>
  <si>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</si>
  <si>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</si>
  <si>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</si>
  <si>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</si>
  <si>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</si>
  <si>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</si>
  <si>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</si>
  <si>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</si>
  <si>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</si>
  <si>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</si>
  <si>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</si>
  <si>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</si>
  <si>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</si>
  <si>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</si>
  <si>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</si>
  <si>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</si>
  <si>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</si>
  <si>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</si>
  <si>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</si>
  <si>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</si>
  <si>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</si>
  <si>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</si>
  <si>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</si>
  <si>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</si>
  <si>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</si>
  <si>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</si>
  <si>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</si>
  <si>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</si>
  <si>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</si>
  <si>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</si>
  <si>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</si>
  <si>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</si>
  <si>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</si>
  <si>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</si>
  <si>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</si>
  <si>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</si>
  <si>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</si>
  <si>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</si>
  <si>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</si>
  <si>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</si>
  <si>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</si>
  <si>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</si>
  <si>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</si>
  <si>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</si>
  <si>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</si>
  <si>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</si>
  <si>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</si>
  <si>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</si>
  <si>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</si>
  <si>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</si>
  <si>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</si>
  <si>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</si>
  <si>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</si>
  <si>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</si>
  <si>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</si>
  <si>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</si>
  <si>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</si>
  <si>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</si>
  <si>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</si>
  <si>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</si>
  <si>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</si>
  <si>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</si>
  <si>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</si>
  <si>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</si>
  <si>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</si>
  <si>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</si>
  <si>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</si>
  <si>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</si>
  <si>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</si>
  <si>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</si>
  <si>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</si>
  <si>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</si>
  <si>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</si>
  <si>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</si>
  <si>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</si>
  <si>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</si>
  <si>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</si>
  <si>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</si>
  <si>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</si>
  <si>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</si>
  <si>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</si>
  <si>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</si>
  <si>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</si>
  <si>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</si>
  <si>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</si>
  <si>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</si>
  <si>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</si>
  <si>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</si>
  <si>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</si>
  <si>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</si>
  <si>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</si>
  <si>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</si>
  <si>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</si>
  <si>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</si>
  <si>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</si>
  <si>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</si>
  <si>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</si>
  <si>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</si>
  <si>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</si>
  <si>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</si>
  <si>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</si>
  <si>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</si>
  <si>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</si>
  <si>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</si>
  <si>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</si>
  <si>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</si>
  <si>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</si>
  <si>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</si>
  <si>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</si>
  <si>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</si>
  <si>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</si>
  <si>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</si>
  <si>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</si>
  <si>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</si>
  <si>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</si>
  <si>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</si>
  <si>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</si>
  <si>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</si>
  <si>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</si>
  <si>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</si>
  <si>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</si>
  <si>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</si>
  <si>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</si>
  <si>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</si>
  <si>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</si>
  <si>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</si>
  <si>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</si>
  <si>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</si>
  <si>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</si>
  <si>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</si>
  <si>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</si>
  <si>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</si>
  <si>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</si>
  <si>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</si>
  <si>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</si>
  <si>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</si>
  <si>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</si>
  <si>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</si>
  <si>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</si>
  <si>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</si>
  <si>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</si>
  <si>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</si>
  <si>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</si>
  <si>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</si>
  <si>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</si>
  <si>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</si>
  <si>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</si>
  <si>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</si>
  <si>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</si>
  <si>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</si>
  <si>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</si>
  <si>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</si>
  <si>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</si>
  <si>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</si>
  <si>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</si>
  <si>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</si>
  <si>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</si>
  <si>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</si>
  <si>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</si>
  <si>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</si>
  <si>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</si>
  <si>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</si>
  <si>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</si>
  <si>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</si>
  <si>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</si>
  <si>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</si>
  <si>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</si>
  <si>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</si>
  <si>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</si>
  <si>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</si>
  <si>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</si>
  <si>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</si>
  <si>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</si>
  <si>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</si>
  <si>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</si>
  <si>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</si>
  <si>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</si>
  <si>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</si>
  <si>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</si>
  <si>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</si>
  <si>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</si>
  <si>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</si>
  <si>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</si>
  <si>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</si>
  <si>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</si>
  <si>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</si>
  <si>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</si>
  <si>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</si>
  <si>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</si>
  <si>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</si>
  <si>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</si>
  <si>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</si>
  <si>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</si>
  <si>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</si>
  <si>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</si>
  <si>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</si>
  <si>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</si>
  <si>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</si>
  <si>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</si>
  <si>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</si>
  <si>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</si>
  <si>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</si>
  <si>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</si>
  <si>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</si>
  <si>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</si>
  <si>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</si>
  <si>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</si>
  <si>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</si>
  <si>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</si>
  <si>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</si>
  <si>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</si>
  <si>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</si>
  <si>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</si>
  <si>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</si>
  <si>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</si>
  <si>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</si>
  <si>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</si>
  <si>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</si>
  <si>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</si>
  <si>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</si>
  <si>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</si>
  <si>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</si>
  <si>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</si>
  <si>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</si>
  <si>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</si>
  <si>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</si>
  <si>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</si>
  <si>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</si>
  <si>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</si>
  <si>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</si>
  <si>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</si>
  <si>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</si>
  <si>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</si>
  <si>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</si>
  <si>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</si>
  <si>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</si>
  <si>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</si>
  <si>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</si>
  <si>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</si>
  <si>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</si>
  <si>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</si>
  <si>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</si>
  <si>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</si>
  <si>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</si>
  <si>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</si>
  <si>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</si>
  <si>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</si>
  <si>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</si>
  <si>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</si>
  <si>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</si>
  <si>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</si>
  <si>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</si>
  <si>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</si>
  <si>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</si>
  <si>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</si>
  <si>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</si>
  <si>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</si>
  <si>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</si>
  <si>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</si>
  <si>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</si>
  <si>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</si>
  <si>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</si>
  <si>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</si>
  <si>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</si>
  <si>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</si>
  <si>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</si>
  <si>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</si>
  <si>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</si>
  <si>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</si>
  <si>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</si>
  <si>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</si>
  <si>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</si>
  <si>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</si>
  <si>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</si>
  <si>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</si>
  <si>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</si>
  <si>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</si>
  <si>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</si>
  <si>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</si>
  <si>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</si>
  <si>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</si>
  <si>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</si>
  <si>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</si>
  <si>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</si>
  <si>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</si>
  <si>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</si>
  <si>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</si>
  <si>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</si>
  <si>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</si>
  <si>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</si>
  <si>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</si>
  <si>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</si>
  <si>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</si>
  <si>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</si>
  <si>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</si>
  <si>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</si>
  <si>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</si>
  <si>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</si>
  <si>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</si>
  <si>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</si>
  <si>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</si>
  <si>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</si>
  <si>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</si>
  <si>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</si>
  <si>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</si>
  <si>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</si>
  <si>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</si>
  <si>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</si>
  <si>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</si>
  <si>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</si>
  <si>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</si>
  <si>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</si>
  <si>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</si>
  <si>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</si>
  <si>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</si>
  <si>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</si>
  <si>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</si>
  <si>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</si>
  <si>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</si>
  <si>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</si>
  <si>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</si>
  <si>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</si>
  <si>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</si>
  <si>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</si>
  <si>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</si>
  <si>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</si>
  <si>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</si>
  <si>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</si>
  <si>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</si>
  <si>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</si>
  <si>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</si>
  <si>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</si>
  <si>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</si>
  <si>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</si>
  <si>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</si>
  <si>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</si>
  <si>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</si>
  <si>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</si>
  <si>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</si>
  <si>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</si>
  <si>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</si>
  <si>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</si>
  <si>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</si>
  <si>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</si>
  <si>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</si>
  <si>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</si>
  <si>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</si>
  <si>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</si>
  <si>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</si>
  <si>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</si>
  <si>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</si>
  <si>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</si>
  <si>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</si>
  <si>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</si>
  <si>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</si>
  <si>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</si>
  <si>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</si>
  <si>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</si>
  <si>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</si>
  <si>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</si>
  <si>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</si>
  <si>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</si>
  <si>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</si>
  <si>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</si>
  <si>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</si>
  <si>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</si>
  <si>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</si>
  <si>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</si>
  <si>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</si>
  <si>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</si>
  <si>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</si>
  <si>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</si>
  <si>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</si>
  <si>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</si>
  <si>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</si>
  <si>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</si>
  <si>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</si>
  <si>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</si>
  <si>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</si>
  <si>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</si>
  <si>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</si>
  <si>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</si>
  <si>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</si>
  <si>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</si>
  <si>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</si>
  <si>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</si>
  <si>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</si>
  <si>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</si>
  <si>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</si>
  <si>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</si>
  <si>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</si>
  <si>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</si>
  <si>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</si>
  <si>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</si>
  <si>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</si>
  <si>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</si>
  <si>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</si>
  <si>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</si>
  <si>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</si>
  <si>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</si>
  <si>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</si>
  <si>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</si>
  <si>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</si>
  <si>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</si>
  <si>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</si>
  <si>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</si>
  <si>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</si>
  <si>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</si>
  <si>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</si>
  <si>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</si>
  <si>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</si>
  <si>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</si>
  <si>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</si>
  <si>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</si>
  <si>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</si>
  <si>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</si>
  <si>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</si>
  <si>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</si>
  <si>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</si>
  <si>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</si>
  <si>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</si>
  <si>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</si>
  <si>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</si>
  <si>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</si>
  <si>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</si>
  <si>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</si>
  <si>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</si>
  <si>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</si>
  <si>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</si>
  <si>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</si>
  <si>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</si>
  <si>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</si>
  <si>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</si>
  <si>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</si>
  <si>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</si>
  <si>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</si>
  <si>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</si>
  <si>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</si>
  <si>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</si>
  <si>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</si>
  <si>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</si>
  <si>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</si>
  <si>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</si>
  <si>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</si>
  <si>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</si>
  <si>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</si>
  <si>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</si>
  <si>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</si>
  <si>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</si>
  <si>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</si>
  <si>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</si>
  <si>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</si>
  <si>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</si>
  <si>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</si>
  <si>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</si>
  <si>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</si>
  <si>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</si>
  <si>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</si>
  <si>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</si>
  <si>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</si>
  <si>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</si>
  <si>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</si>
  <si>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</si>
  <si>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</si>
  <si>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</si>
  <si>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</si>
  <si>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</si>
  <si>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</si>
  <si>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</si>
  <si>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</si>
  <si>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</si>
  <si>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</si>
  <si>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</si>
  <si>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</si>
  <si>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</si>
  <si>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</si>
  <si>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</si>
  <si>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</si>
  <si>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</si>
  <si>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</si>
  <si>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</si>
  <si>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</si>
  <si>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</si>
  <si>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</si>
  <si>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</si>
  <si>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</si>
  <si>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</si>
  <si>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</si>
  <si>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</si>
  <si>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</si>
  <si>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</si>
  <si>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</si>
  <si>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</si>
  <si>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</si>
  <si>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</si>
  <si>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</si>
  <si>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</si>
  <si>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</si>
  <si>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</si>
  <si>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</si>
  <si>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</si>
  <si>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</si>
  <si>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</si>
  <si>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</si>
  <si>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</si>
  <si>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</si>
  <si>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</si>
  <si>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</si>
  <si>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</si>
  <si>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</si>
  <si>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</si>
  <si>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</si>
  <si>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</si>
  <si>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</si>
  <si>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</si>
  <si>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</si>
  <si>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</si>
  <si>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</si>
  <si>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</si>
  <si>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</si>
  <si>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</si>
  <si>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</si>
  <si>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</si>
  <si>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</si>
  <si>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</si>
  <si>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</si>
  <si>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</si>
  <si>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</si>
  <si>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</si>
  <si>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</si>
  <si>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</si>
  <si>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</si>
  <si>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</si>
  <si>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</si>
  <si>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</si>
  <si>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</si>
  <si>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</si>
  <si>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</si>
  <si>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</si>
  <si>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</si>
  <si>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</si>
  <si>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</si>
  <si>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</si>
  <si>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</si>
  <si>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</si>
  <si>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</si>
  <si>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</si>
  <si>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</si>
  <si>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</si>
  <si>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</si>
  <si>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</si>
  <si>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</si>
  <si>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</si>
  <si>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</si>
  <si>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</si>
  <si>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</si>
  <si>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</si>
  <si>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</si>
  <si>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</si>
  <si>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</si>
  <si>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</si>
  <si>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</si>
  <si>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</si>
  <si>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</si>
  <si>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</si>
  <si>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</si>
  <si>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</si>
  <si>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</si>
  <si>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</si>
  <si>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</si>
  <si>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</si>
  <si>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</si>
  <si>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</si>
  <si>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</si>
  <si>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</si>
  <si>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</si>
  <si>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</si>
  <si>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</si>
  <si>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</si>
  <si>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</si>
  <si>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</si>
  <si>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</si>
  <si>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</si>
  <si>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</si>
  <si>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</si>
  <si>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</si>
  <si>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</si>
  <si>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</si>
  <si>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</si>
  <si>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</si>
  <si>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</si>
  <si>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</si>
  <si>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</si>
  <si>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</si>
  <si>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</si>
  <si>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</si>
  <si>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</si>
  <si>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</si>
  <si>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</si>
  <si>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</si>
  <si>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</si>
  <si>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</si>
  <si>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</si>
  <si>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</si>
  <si>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</si>
  <si>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</si>
  <si>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</si>
  <si>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</si>
  <si>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</si>
  <si>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</si>
  <si>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</si>
  <si>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</si>
  <si>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</si>
  <si>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</si>
  <si>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</si>
  <si>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</si>
  <si>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</si>
  <si>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</si>
  <si>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</si>
  <si>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</si>
  <si>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</si>
  <si>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</si>
  <si>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</si>
  <si>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</si>
  <si>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</si>
  <si>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</si>
  <si>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</si>
  <si>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</si>
  <si>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</si>
  <si>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</si>
  <si>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</si>
  <si>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</si>
  <si>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</si>
  <si>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</si>
  <si>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</si>
  <si>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</si>
  <si>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</si>
  <si>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</si>
  <si>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</si>
  <si>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</si>
  <si>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</si>
  <si>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</si>
  <si>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</si>
  <si>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</si>
  <si>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</si>
  <si>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</si>
  <si>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</si>
  <si>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</si>
  <si>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</si>
  <si>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</si>
  <si>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</si>
  <si>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</si>
  <si>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</si>
  <si>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</si>
  <si>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</si>
  <si>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</si>
  <si>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</si>
  <si>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</si>
  <si>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</si>
  <si>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</si>
  <si>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</si>
  <si>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</si>
  <si>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</si>
  <si>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</si>
  <si>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</si>
  <si>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</si>
  <si>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</si>
  <si>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</si>
  <si>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</si>
  <si>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</si>
  <si>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</si>
  <si>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</si>
  <si>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</si>
  <si>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</si>
  <si>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</si>
  <si>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</si>
  <si>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</si>
  <si>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</si>
  <si>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</si>
  <si>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</si>
  <si>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</si>
  <si>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</si>
  <si>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</si>
  <si>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</si>
  <si>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</si>
  <si>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</si>
  <si>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</si>
  <si>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</si>
  <si>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</si>
  <si>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</si>
  <si>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</si>
  <si>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</si>
  <si>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</si>
  <si>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</si>
  <si>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</si>
  <si>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</si>
  <si>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</si>
  <si>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</si>
  <si>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</si>
  <si>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</si>
  <si>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</si>
  <si>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</si>
  <si>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</si>
  <si>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</si>
  <si>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</si>
  <si>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</si>
  <si>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</si>
  <si>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</si>
  <si>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</si>
  <si>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</si>
  <si>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</si>
  <si>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</si>
  <si>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</si>
  <si>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</si>
  <si>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</si>
  <si>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</si>
  <si>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</si>
  <si>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</si>
  <si>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</si>
  <si>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</si>
  <si>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</si>
  <si>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</si>
  <si>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</si>
  <si>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</si>
  <si>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</si>
  <si>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</si>
  <si>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</si>
  <si>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</si>
  <si>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</si>
  <si>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</si>
  <si>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</si>
  <si>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</si>
  <si>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</si>
  <si>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</si>
  <si>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</si>
  <si>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</si>
  <si>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</si>
  <si>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</si>
  <si>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</si>
  <si>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</si>
  <si>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</si>
  <si>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</si>
  <si>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</si>
  <si>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</si>
  <si>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</si>
  <si>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</si>
  <si>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</si>
  <si>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</si>
  <si>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</si>
  <si>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</si>
  <si>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</si>
  <si>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</si>
  <si>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</si>
  <si>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</si>
  <si>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</si>
  <si>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</si>
  <si>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</si>
  <si>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</si>
  <si>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</si>
  <si>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</si>
  <si>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</si>
  <si>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</si>
  <si>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</si>
  <si>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</si>
  <si>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</si>
  <si>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</si>
  <si>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</si>
  <si>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</si>
  <si>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</si>
  <si>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</si>
  <si>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</si>
  <si>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</si>
  <si>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</si>
  <si>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</si>
  <si>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</si>
  <si>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</si>
  <si>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</si>
  <si>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</si>
  <si>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</si>
  <si>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</si>
  <si>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</si>
  <si>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</si>
  <si>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</si>
  <si>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</si>
  <si>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</si>
  <si>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</si>
  <si>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</si>
  <si>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</si>
  <si>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</si>
  <si>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</si>
  <si>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</si>
  <si>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</si>
  <si>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</si>
  <si>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</si>
  <si>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</si>
  <si>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</si>
  <si>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</si>
  <si>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</si>
  <si>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</si>
  <si>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</si>
  <si>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</si>
  <si>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</si>
  <si>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</si>
  <si>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</si>
  <si>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</si>
  <si>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</si>
  <si>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</si>
  <si>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</si>
  <si>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</si>
  <si>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</si>
  <si>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</si>
  <si>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</si>
  <si>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</si>
  <si>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</si>
  <si>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</si>
  <si>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</si>
  <si>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</si>
  <si>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</si>
  <si>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</si>
  <si>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</si>
  <si>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</si>
  <si>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</si>
  <si>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</si>
  <si>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</si>
  <si>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</si>
  <si>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</si>
  <si>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</si>
  <si>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</si>
  <si>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</si>
  <si>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</si>
  <si>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</si>
  <si>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</si>
  <si>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</si>
  <si>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</si>
  <si>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</si>
  <si>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</si>
  <si>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</si>
  <si>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</si>
  <si>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</si>
  <si>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</si>
  <si>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</si>
  <si>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</si>
  <si>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</si>
  <si>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</si>
  <si>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</si>
  <si>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</si>
  <si>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</si>
  <si>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</si>
  <si>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</si>
  <si>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</si>
  <si>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</si>
  <si>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</si>
  <si>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</si>
  <si>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</si>
  <si>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</si>
  <si>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</si>
  <si>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</si>
  <si>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</si>
  <si>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</si>
  <si>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</si>
  <si>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</si>
  <si>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</si>
  <si>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</si>
  <si>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</si>
  <si>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</si>
  <si>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</si>
  <si>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</si>
  <si>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</si>
  <si>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</si>
  <si>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</si>
  <si>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</si>
  <si>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</si>
  <si>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</si>
  <si>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</si>
  <si>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</si>
  <si>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</si>
  <si>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</si>
  <si>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</si>
  <si>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</si>
  <si>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</si>
  <si>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</si>
  <si>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</si>
  <si>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</si>
  <si>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</si>
  <si>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</si>
  <si>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</si>
  <si>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</si>
  <si>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</si>
  <si>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</si>
  <si>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</si>
  <si>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</si>
  <si>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</si>
  <si>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</si>
  <si>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</si>
  <si>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</si>
  <si>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</si>
  <si>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</si>
  <si>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</si>
  <si>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</si>
  <si>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</si>
  <si>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</si>
  <si>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</si>
  <si>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</si>
  <si>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</si>
  <si>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</si>
  <si>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</si>
  <si>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</si>
  <si>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</si>
  <si>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</si>
  <si>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</si>
  <si>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</si>
  <si>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</si>
  <si>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</si>
  <si>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</si>
  <si>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</si>
  <si>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</si>
  <si>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</si>
  <si>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</si>
  <si>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</si>
  <si>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</si>
  <si>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</si>
  <si>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</si>
  <si>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</si>
  <si>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</si>
  <si>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</si>
  <si>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</si>
  <si>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</si>
  <si>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</si>
  <si>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</si>
  <si>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</si>
  <si>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</si>
  <si>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</si>
  <si>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</si>
  <si>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</si>
  <si>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</si>
  <si>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</si>
  <si>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</si>
  <si>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</si>
  <si>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</si>
  <si>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</si>
  <si>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</si>
  <si>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</si>
  <si>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</si>
  <si>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</si>
  <si>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</si>
  <si>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</si>
  <si>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</si>
  <si>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</si>
  <si>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</si>
  <si>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</si>
  <si>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</si>
  <si>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</si>
  <si>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</si>
  <si>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</si>
  <si>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</si>
  <si>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</si>
  <si>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</si>
  <si>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</si>
  <si>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</si>
  <si>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</si>
  <si>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</si>
  <si>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</si>
  <si>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</si>
  <si>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</si>
  <si>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</si>
  <si>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</si>
  <si>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</si>
  <si>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</si>
  <si>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</si>
  <si>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</si>
  <si>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</si>
  <si>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</si>
  <si>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</si>
  <si>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</si>
  <si>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</si>
  <si>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</si>
  <si>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</si>
  <si>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</si>
  <si>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</si>
  <si>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</si>
  <si>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</si>
  <si>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</si>
  <si>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</si>
  <si>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</si>
  <si>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</si>
  <si>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</si>
  <si>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</si>
  <si>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</si>
  <si>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</si>
  <si>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</si>
  <si>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</si>
  <si>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</si>
  <si>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</si>
  <si>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</si>
  <si>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</si>
  <si>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</si>
  <si>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</si>
  <si>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</si>
  <si>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</si>
  <si>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</si>
  <si>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</si>
  <si>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</si>
  <si>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</si>
  <si>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</si>
  <si>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</si>
  <si>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</si>
  <si>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</si>
  <si>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</si>
  <si>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</si>
  <si>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</si>
  <si>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</si>
  <si>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</si>
  <si>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</si>
  <si>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</si>
  <si>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</si>
  <si>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</si>
  <si>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</si>
  <si>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</si>
  <si>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</si>
  <si>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</si>
  <si>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</si>
  <si>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</si>
  <si>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</si>
  <si>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</si>
  <si>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</si>
  <si>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</si>
  <si>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</si>
  <si>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</si>
  <si>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</si>
  <si>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</si>
  <si>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</si>
  <si>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</si>
  <si>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</si>
  <si>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</si>
  <si>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</si>
  <si>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</si>
  <si>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</si>
  <si>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</si>
  <si>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</si>
  <si>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</si>
  <si>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</si>
  <si>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</si>
  <si>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</si>
  <si>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</si>
  <si>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</si>
  <si>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</si>
  <si>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</si>
  <si>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</si>
  <si>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</si>
  <si>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</si>
  <si>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</si>
  <si>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</si>
  <si>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</si>
  <si>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</si>
  <si>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</si>
  <si>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</si>
  <si>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</si>
  <si>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</si>
  <si>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</si>
  <si>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</si>
  <si>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</si>
  <si>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</si>
  <si>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</si>
  <si>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</si>
  <si>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</si>
  <si>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</si>
  <si>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</si>
  <si>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</si>
  <si>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</si>
  <si>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</si>
  <si>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</si>
  <si>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</si>
  <si>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</si>
  <si>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</si>
  <si>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</si>
  <si>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</si>
  <si>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</si>
  <si>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</si>
  <si>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</si>
  <si>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</si>
  <si>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</si>
  <si>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</si>
  <si>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</si>
  <si>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</si>
  <si>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</si>
  <si>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</si>
  <si>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</si>
  <si>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</si>
  <si>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</si>
  <si>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</si>
  <si>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</si>
  <si>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</si>
  <si>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</si>
  <si>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</si>
  <si>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</si>
  <si>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</si>
  <si>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</si>
  <si>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</si>
  <si>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</si>
  <si>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</si>
  <si>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</si>
  <si>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</si>
  <si>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</si>
  <si>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</si>
  <si>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</si>
  <si>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</si>
  <si>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</si>
  <si>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</si>
  <si>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</si>
  <si>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</si>
  <si>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</si>
  <si>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</si>
  <si>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</si>
  <si>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</si>
  <si>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</si>
  <si>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</si>
  <si>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</si>
  <si>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</si>
  <si>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</si>
  <si>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</si>
  <si>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</si>
  <si>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</si>
  <si>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</si>
  <si>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</si>
  <si>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</si>
  <si>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</si>
  <si>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</si>
  <si>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</si>
  <si>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</si>
  <si>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</si>
  <si>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</si>
  <si>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</si>
  <si>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</si>
  <si>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</si>
  <si>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</si>
  <si>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</si>
  <si>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</si>
  <si>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</si>
  <si>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</si>
  <si>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</si>
  <si>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</si>
  <si>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</si>
  <si>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</si>
  <si>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</si>
  <si>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</si>
  <si>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</si>
  <si>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</si>
  <si>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</si>
  <si>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</si>
  <si>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</si>
  <si>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</si>
  <si>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</si>
  <si>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</si>
  <si>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</si>
  <si>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</si>
  <si>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</si>
  <si>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</si>
  <si>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</si>
  <si>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</si>
  <si>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</si>
  <si>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</si>
  <si>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</si>
  <si>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</si>
  <si>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</si>
  <si>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</si>
  <si>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</si>
  <si>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</si>
  <si>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</si>
  <si>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</si>
  <si>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</si>
  <si>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</si>
  <si>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</si>
  <si>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</si>
  <si>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</si>
  <si>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</si>
  <si>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</si>
  <si>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</si>
  <si>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</si>
  <si>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</si>
  <si>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</si>
  <si>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</si>
  <si>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</si>
  <si>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</si>
  <si>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</si>
  <si>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</si>
  <si>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</si>
  <si>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</si>
  <si>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</si>
  <si>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</si>
  <si>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</si>
  <si>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</si>
  <si>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</si>
  <si>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</si>
  <si>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</si>
  <si>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</si>
  <si>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</si>
  <si>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</si>
  <si>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</si>
  <si>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</si>
  <si>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</si>
  <si>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</si>
  <si>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</si>
  <si>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</si>
  <si>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</si>
  <si>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</si>
  <si>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</si>
  <si>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</si>
  <si>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</si>
  <si>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</si>
  <si>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</si>
  <si>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</si>
  <si>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</si>
  <si>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</si>
  <si>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</si>
  <si>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</si>
  <si>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</si>
  <si>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</si>
  <si>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</si>
  <si>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</si>
  <si>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</si>
  <si>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</si>
  <si>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</si>
  <si>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</si>
  <si>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</si>
  <si>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</si>
  <si>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</si>
  <si>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</si>
  <si>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</si>
  <si>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</si>
  <si>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</si>
  <si>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</si>
  <si>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</si>
  <si>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</si>
  <si>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</si>
  <si>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</si>
  <si>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</si>
  <si>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</si>
  <si>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</si>
  <si>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</si>
  <si>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</si>
  <si>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</si>
  <si>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</si>
  <si>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</si>
  <si>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</si>
  <si>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</si>
  <si>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</si>
  <si>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</si>
  <si>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</si>
  <si>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</si>
  <si>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</si>
  <si>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</si>
  <si>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</si>
  <si>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</si>
  <si>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</si>
  <si>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</si>
  <si>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</si>
  <si>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</si>
  <si>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</si>
  <si>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</si>
  <si>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</si>
  <si>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</si>
  <si>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</si>
  <si>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</si>
  <si>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</si>
  <si>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</si>
  <si>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</si>
  <si>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</si>
  <si>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</si>
  <si>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</si>
  <si>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</si>
  <si>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</si>
  <si>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</si>
  <si>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</si>
  <si>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</si>
  <si>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</si>
  <si>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</si>
  <si>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</si>
  <si>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</si>
  <si>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</si>
  <si>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</si>
  <si>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</si>
  <si>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</si>
  <si>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</si>
  <si>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</si>
  <si>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</si>
  <si>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</si>
  <si>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</si>
  <si>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</si>
  <si>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</si>
  <si>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</si>
  <si>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</si>
  <si>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</si>
  <si>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</si>
  <si>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</si>
  <si>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</si>
  <si>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</si>
  <si>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</si>
  <si>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</si>
  <si>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</si>
  <si>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</si>
  <si>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</si>
  <si>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</si>
  <si>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</si>
  <si>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</si>
  <si>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</si>
  <si>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</si>
  <si>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</si>
  <si>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</si>
  <si>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</si>
  <si>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</si>
  <si>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</si>
  <si>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</si>
  <si>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</si>
  <si>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</si>
  <si>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</si>
  <si>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</si>
  <si>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</si>
  <si>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</si>
  <si>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</si>
  <si>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</si>
  <si>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</si>
  <si>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</si>
  <si>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</si>
  <si>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</si>
  <si>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</si>
  <si>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</si>
  <si>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</si>
  <si>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</si>
  <si>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</si>
  <si>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</si>
  <si>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</si>
  <si>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</si>
  <si>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</si>
  <si>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</si>
  <si>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</si>
  <si>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</si>
  <si>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</si>
  <si>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</si>
  <si>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</si>
  <si>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</si>
  <si>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</si>
  <si>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</si>
  <si>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</si>
  <si>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</si>
  <si>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</si>
  <si>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</si>
  <si>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</si>
  <si>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</si>
  <si>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</si>
  <si>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</si>
  <si>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</si>
  <si>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</si>
  <si>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</si>
  <si>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</si>
  <si>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</si>
  <si>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</si>
  <si>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</si>
  <si>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</si>
  <si>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</si>
  <si>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</si>
  <si>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</si>
  <si>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</si>
  <si>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</si>
  <si>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</si>
  <si>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</si>
  <si>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</si>
  <si>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</si>
  <si>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</si>
  <si>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</si>
  <si>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</si>
  <si>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</si>
  <si>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</si>
  <si>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</si>
  <si>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</si>
  <si>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</si>
  <si>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</si>
  <si>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</si>
  <si>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</si>
  <si>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</si>
  <si>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</si>
  <si>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</si>
  <si>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</si>
  <si>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</si>
  <si>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</si>
  <si>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</si>
  <si>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</si>
  <si>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</si>
  <si>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</si>
  <si>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</si>
  <si>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</si>
  <si>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</si>
  <si>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</si>
  <si>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</si>
  <si>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</si>
  <si>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</si>
  <si>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</si>
  <si>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</si>
  <si>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</si>
  <si>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</si>
  <si>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</si>
  <si>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</si>
  <si>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</si>
  <si>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</si>
  <si>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</si>
  <si>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</si>
  <si>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</si>
  <si>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</si>
  <si>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</si>
  <si>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</si>
  <si>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</si>
  <si>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</si>
  <si>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</si>
  <si>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</si>
  <si>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</si>
  <si>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</si>
  <si>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</si>
  <si>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</si>
  <si>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</si>
  <si>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</si>
  <si>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</si>
  <si>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</si>
  <si>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</si>
  <si>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</si>
  <si>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</si>
  <si>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</si>
  <si>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</si>
  <si>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</si>
  <si>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</si>
  <si>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</si>
  <si>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</si>
  <si>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</si>
  <si>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</si>
  <si>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</si>
  <si>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</si>
  <si>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</si>
  <si>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</si>
  <si>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</si>
  <si>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</si>
  <si>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</si>
  <si>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</si>
  <si>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</si>
  <si>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</si>
  <si>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</si>
  <si>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</si>
  <si>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</si>
  <si>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</si>
  <si>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</si>
  <si>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</si>
  <si>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</si>
  <si>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</si>
  <si>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</si>
  <si>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</si>
  <si>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</si>
  <si>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</si>
  <si>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</si>
  <si>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</si>
  <si>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</si>
  <si>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</si>
  <si>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</si>
  <si>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</si>
  <si>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</si>
  <si>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</si>
  <si>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</si>
  <si>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</si>
  <si>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</si>
  <si>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</si>
  <si>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</si>
  <si>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</si>
  <si>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</si>
  <si>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</si>
  <si>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</si>
  <si>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</si>
  <si>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</si>
  <si>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</si>
  <si>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</si>
  <si>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</si>
  <si>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</si>
  <si>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</si>
  <si>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</si>
  <si>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</si>
  <si>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</si>
  <si>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</si>
  <si>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</si>
  <si>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</si>
  <si>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</si>
  <si>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</si>
  <si>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</si>
  <si>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</si>
  <si>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</si>
  <si>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</si>
  <si>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</si>
  <si>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</si>
  <si>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</si>
  <si>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</si>
  <si>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</si>
  <si>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</si>
  <si>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</si>
  <si>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</si>
  <si>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</si>
  <si>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</si>
  <si>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</si>
  <si>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</si>
  <si>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</si>
  <si>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</si>
  <si>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</si>
  <si>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</si>
  <si>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</si>
  <si>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</si>
  <si>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</si>
  <si>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</si>
  <si>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</si>
  <si>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</si>
  <si>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</si>
  <si>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</si>
  <si>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</si>
  <si>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</si>
  <si>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</si>
  <si>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</si>
  <si>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</si>
  <si>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</si>
  <si>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</si>
  <si>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</si>
  <si>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</si>
  <si>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</si>
  <si>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</si>
  <si>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</si>
  <si>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</si>
  <si>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</si>
  <si>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</si>
  <si>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</si>
  <si>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</si>
  <si>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</si>
  <si>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</si>
  <si>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</si>
  <si>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</si>
  <si>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</si>
  <si>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</si>
  <si>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</si>
  <si>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</si>
  <si>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</si>
  <si>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</si>
  <si>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</si>
  <si>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</si>
  <si>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</si>
  <si>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</si>
  <si>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</si>
  <si>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</si>
  <si>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</si>
  <si>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</si>
  <si>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</si>
  <si>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</si>
  <si>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</si>
  <si>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</si>
  <si>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</si>
  <si>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</si>
  <si>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</si>
  <si>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</si>
  <si>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</si>
  <si>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</si>
  <si>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</si>
  <si>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</si>
  <si>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</si>
  <si>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</si>
  <si>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</si>
  <si>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</si>
  <si>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</si>
  <si>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</si>
  <si>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</si>
  <si>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</si>
  <si>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</si>
  <si>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</si>
  <si>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</si>
  <si>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</si>
  <si>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</si>
  <si>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</si>
  <si>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</si>
  <si>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</si>
  <si>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</si>
  <si>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</si>
  <si>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</si>
  <si>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</si>
  <si>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</si>
  <si>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</si>
  <si>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</si>
  <si>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</si>
  <si>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</si>
  <si>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</si>
  <si>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</si>
  <si>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</si>
  <si>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</si>
  <si>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</si>
  <si>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</si>
  <si>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</si>
  <si>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</si>
  <si>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</si>
  <si>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</si>
  <si>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</si>
  <si>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</si>
  <si>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</si>
  <si>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</si>
  <si>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</si>
  <si>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</si>
  <si>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</si>
  <si>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</si>
  <si>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</si>
  <si>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</si>
  <si>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</si>
  <si>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</si>
  <si>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</si>
  <si>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</si>
  <si>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</si>
  <si>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</si>
  <si>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</si>
  <si>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</si>
  <si>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</si>
  <si>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</si>
  <si>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</si>
  <si>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</si>
  <si>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</si>
  <si>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</si>
  <si>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</si>
  <si>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</si>
  <si>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</si>
  <si>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</si>
  <si>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</si>
  <si>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</si>
  <si>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</si>
  <si>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</si>
  <si>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</si>
  <si>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</si>
  <si>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</si>
  <si>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</si>
  <si>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</si>
  <si>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</si>
  <si>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</si>
  <si>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</si>
  <si>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</si>
  <si>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</si>
  <si>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</si>
  <si>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</si>
  <si>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</si>
  <si>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</si>
  <si>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</si>
  <si>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</si>
  <si>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</si>
  <si>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</si>
  <si>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</si>
  <si>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</si>
  <si>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</si>
  <si>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</si>
  <si>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</si>
  <si>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</si>
  <si>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</si>
  <si>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</si>
  <si>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</si>
  <si>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</si>
  <si>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</si>
  <si>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</si>
  <si>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</si>
  <si>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</si>
  <si>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</si>
  <si>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</si>
  <si>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</si>
  <si>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</si>
  <si>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</si>
  <si>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</si>
  <si>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</si>
  <si>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</si>
  <si>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</si>
  <si>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</si>
  <si>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</si>
  <si>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</si>
  <si>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</si>
  <si>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</si>
  <si>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</si>
  <si>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</si>
  <si>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</si>
  <si>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</si>
  <si>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</si>
  <si>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</si>
  <si>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</si>
  <si>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</si>
  <si>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</si>
  <si>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</si>
  <si>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</si>
  <si>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</si>
  <si>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</si>
  <si>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</si>
  <si>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</si>
  <si>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</si>
  <si>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</si>
  <si>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</si>
  <si>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</si>
  <si>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</si>
  <si>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</si>
  <si>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</si>
  <si>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</si>
  <si>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</si>
  <si>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</si>
  <si>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</si>
  <si>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</si>
  <si>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</si>
  <si>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</si>
  <si>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</si>
  <si>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</si>
  <si>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</si>
  <si>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</si>
  <si>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</si>
  <si>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</si>
  <si>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</si>
  <si>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</si>
  <si>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</si>
  <si>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</si>
  <si>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</si>
  <si>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</si>
  <si>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</si>
  <si>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</si>
  <si>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</si>
  <si>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</si>
  <si>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</si>
  <si>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</si>
  <si>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</si>
  <si>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</si>
  <si>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</si>
  <si>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</si>
  <si>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</si>
  <si>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</si>
  <si>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</si>
  <si>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</si>
  <si>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</si>
  <si>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</si>
  <si>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</si>
  <si>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</si>
  <si>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</si>
  <si>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</si>
  <si>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</si>
  <si>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</si>
  <si>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</si>
  <si>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</si>
  <si>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</si>
  <si>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</si>
  <si>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</si>
  <si>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</si>
  <si>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</si>
  <si>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</si>
  <si>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</si>
  <si>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</si>
  <si>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</si>
  <si>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</si>
  <si>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</si>
  <si>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</si>
  <si>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</si>
  <si>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</si>
  <si>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</si>
  <si>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</si>
  <si>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</si>
  <si>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</si>
  <si>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</si>
  <si>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</si>
  <si>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</si>
  <si>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</si>
  <si>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</si>
  <si>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</si>
  <si>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</si>
  <si>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</si>
  <si>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</si>
  <si>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</si>
  <si>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</si>
  <si>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</si>
  <si>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</si>
  <si>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</si>
  <si>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</si>
  <si>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</si>
  <si>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</si>
  <si>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</si>
  <si>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</si>
  <si>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</si>
  <si>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</si>
  <si>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</si>
  <si>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</si>
  <si>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</si>
  <si>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</si>
  <si>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</si>
  <si>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</si>
  <si>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</si>
  <si>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</si>
  <si>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</si>
  <si>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</si>
  <si>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</si>
  <si>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</si>
  <si>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</si>
  <si>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</si>
  <si>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</si>
  <si>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</si>
  <si>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</si>
  <si>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</si>
  <si>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</si>
  <si>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</si>
  <si>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</si>
  <si>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</si>
  <si>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</si>
  <si>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</si>
  <si>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</si>
  <si>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</si>
  <si>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</si>
  <si>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</si>
  <si>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</si>
  <si>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</si>
  <si>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</si>
  <si>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</si>
  <si>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</si>
  <si>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</si>
  <si>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</si>
  <si>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</si>
  <si>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</si>
  <si>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</si>
  <si>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</si>
  <si>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</si>
  <si>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</si>
  <si>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</si>
  <si>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</si>
  <si>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</si>
  <si>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</si>
  <si>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</si>
  <si>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</si>
  <si>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</si>
  <si>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</si>
  <si>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</si>
  <si>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</si>
  <si>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</si>
  <si>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</si>
  <si>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</si>
  <si>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</si>
  <si>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</si>
  <si>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</si>
  <si>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</si>
  <si>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</si>
  <si>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</si>
  <si>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</si>
  <si>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</si>
  <si>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</si>
  <si>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</si>
  <si>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</si>
  <si>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</si>
  <si>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</si>
  <si>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</si>
  <si>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</si>
  <si>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</si>
  <si>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</si>
  <si>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</si>
  <si>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</si>
  <si>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</si>
  <si>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</si>
  <si>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</si>
  <si>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</si>
  <si>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</si>
  <si>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</si>
  <si>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</si>
  <si>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</si>
  <si>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</si>
  <si>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</si>
  <si>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</si>
  <si>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</si>
  <si>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</si>
  <si>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</si>
  <si>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</si>
  <si>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</si>
  <si>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</si>
  <si>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</si>
  <si>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</si>
  <si>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</si>
  <si>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</si>
  <si>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</si>
  <si>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</si>
  <si>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</si>
  <si>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</si>
  <si>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</si>
  <si>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</si>
  <si>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</si>
  <si>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</si>
  <si>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</si>
  <si>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</si>
  <si>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</si>
  <si>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</si>
  <si>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</si>
  <si>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</si>
  <si>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</si>
  <si>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</si>
  <si>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</si>
  <si>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</si>
  <si>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</si>
  <si>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</si>
  <si>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</si>
  <si>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</si>
  <si>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</si>
  <si>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</si>
  <si>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</si>
  <si>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</si>
  <si>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</si>
  <si>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</si>
  <si>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</si>
  <si>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</si>
  <si>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</si>
  <si>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</si>
  <si>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</si>
  <si>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</si>
  <si>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</si>
  <si>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</si>
  <si>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</si>
  <si>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</si>
  <si>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</si>
  <si>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</si>
  <si>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</si>
  <si>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</si>
  <si>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</si>
  <si>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</si>
  <si>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</si>
  <si>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</si>
  <si>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</si>
  <si>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</si>
  <si>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</si>
  <si>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</si>
  <si>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</si>
  <si>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</si>
  <si>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</si>
  <si>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</si>
  <si>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</si>
  <si>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</si>
  <si>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</si>
  <si>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</si>
  <si>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</si>
  <si>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</si>
  <si>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</si>
  <si>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</si>
  <si>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</si>
  <si>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</si>
  <si>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</si>
  <si>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</si>
  <si>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</si>
  <si>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</si>
  <si>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</si>
  <si>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</si>
  <si>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</si>
  <si>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</si>
  <si>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</si>
  <si>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</si>
  <si>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</si>
  <si>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</si>
  <si>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</si>
  <si>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</si>
  <si>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</si>
  <si>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</si>
  <si>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</si>
  <si>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</si>
  <si>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</si>
  <si>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</si>
  <si>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</si>
  <si>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</si>
  <si>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</si>
  <si>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</si>
  <si>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</si>
  <si>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</si>
  <si>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</si>
  <si>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</si>
  <si>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</si>
  <si>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</si>
  <si>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</si>
  <si>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</si>
  <si>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</si>
  <si>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</si>
  <si>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</si>
  <si>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</si>
  <si>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</si>
  <si>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</si>
  <si>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</si>
  <si>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</si>
  <si>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</si>
  <si>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</si>
  <si>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</si>
  <si>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</si>
  <si>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</si>
  <si>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</si>
  <si>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</si>
  <si>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</si>
  <si>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</si>
  <si>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</si>
  <si>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</si>
  <si>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</si>
  <si>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</si>
  <si>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</si>
  <si>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</si>
  <si>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</si>
  <si>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</si>
  <si>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</si>
  <si>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</si>
  <si>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</si>
  <si>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</si>
  <si>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</si>
  <si>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</si>
  <si>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</si>
  <si>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</si>
  <si>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</si>
  <si>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</si>
  <si>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</si>
  <si>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</si>
  <si>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</si>
  <si>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</si>
  <si>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</si>
  <si>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</si>
  <si>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</si>
  <si>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</si>
  <si>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</si>
  <si>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</si>
  <si>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</si>
  <si>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</si>
  <si>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</si>
  <si>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</si>
  <si>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</si>
  <si>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</si>
  <si>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</si>
  <si>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</si>
  <si>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</si>
  <si>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</si>
  <si>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</si>
  <si>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</si>
  <si>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</si>
  <si>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</si>
  <si>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</si>
  <si>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</si>
  <si>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</si>
  <si>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</si>
  <si>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</si>
  <si>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</si>
  <si>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</si>
  <si>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</si>
  <si>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</si>
  <si>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</si>
  <si>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</si>
  <si>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</si>
  <si>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</si>
  <si>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</si>
  <si>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</si>
  <si>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</si>
  <si>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</si>
  <si>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</si>
  <si>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</si>
  <si>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</si>
  <si>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</si>
  <si>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</si>
  <si>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</si>
  <si>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</si>
  <si>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</si>
  <si>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</si>
  <si>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</si>
  <si>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</si>
  <si>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</si>
  <si>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</si>
  <si>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</si>
  <si>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</si>
  <si>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</si>
  <si>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</si>
  <si>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</si>
  <si>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</si>
  <si>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</si>
  <si>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</si>
  <si>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</si>
  <si>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</si>
  <si>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</si>
  <si>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</si>
  <si>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</si>
  <si>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</si>
  <si>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</si>
  <si>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</si>
  <si>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</si>
  <si>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</si>
  <si>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</si>
  <si>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</si>
  <si>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</si>
  <si>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</si>
  <si>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</si>
  <si>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</si>
  <si>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</si>
  <si>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</si>
  <si>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</si>
  <si>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</si>
  <si>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</si>
  <si>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</si>
  <si>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</si>
  <si>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</si>
  <si>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</si>
  <si>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</si>
  <si>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</si>
  <si>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</si>
  <si>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</si>
  <si>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</si>
  <si>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</si>
  <si>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</si>
  <si>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</si>
  <si>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</si>
  <si>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</si>
  <si>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</si>
  <si>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</si>
  <si>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</si>
  <si>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</si>
  <si>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</si>
  <si>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</si>
  <si>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</si>
  <si>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</si>
  <si>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</si>
  <si>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</si>
  <si>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</si>
  <si>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</si>
  <si>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</si>
  <si>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</si>
  <si>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</si>
  <si>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</si>
  <si>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</si>
  <si>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</si>
  <si>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</si>
  <si>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</si>
  <si>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</si>
  <si>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</si>
  <si>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</si>
  <si>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</si>
  <si>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</si>
  <si>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</si>
  <si>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</si>
  <si>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</si>
  <si>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</si>
  <si>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</si>
  <si>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</si>
  <si>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</si>
  <si>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</si>
  <si>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</si>
  <si>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</si>
  <si>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</si>
  <si>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</si>
  <si>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</si>
  <si>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</si>
  <si>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</si>
  <si>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</si>
  <si>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</si>
  <si>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</si>
  <si>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</si>
  <si>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</si>
  <si>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</si>
  <si>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</si>
  <si>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</si>
  <si>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</si>
  <si>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</si>
  <si>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</si>
  <si>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</si>
  <si>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</si>
  <si>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</si>
  <si>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</si>
  <si>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</si>
  <si>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</si>
  <si>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</si>
  <si>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</si>
  <si>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</si>
  <si>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</si>
  <si>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</si>
  <si>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</si>
  <si>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</si>
  <si>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</si>
  <si>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</si>
  <si>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</si>
  <si>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</si>
  <si>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</si>
  <si>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</si>
  <si>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</si>
  <si>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</si>
  <si>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</si>
  <si>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</si>
  <si>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</si>
  <si>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</si>
  <si>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</si>
  <si>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</si>
  <si>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</si>
  <si>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</si>
  <si>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</si>
  <si>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</si>
  <si>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</si>
  <si>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</si>
  <si>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</si>
  <si>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</si>
  <si>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</si>
  <si>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</si>
  <si>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</si>
  <si>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</si>
  <si>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</si>
  <si>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</si>
  <si>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</si>
  <si>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</si>
  <si>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</si>
  <si>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</si>
  <si>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</si>
  <si>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</si>
  <si>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</si>
  <si>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</si>
  <si>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</si>
  <si>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</si>
  <si>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</si>
  <si>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</si>
  <si>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</si>
  <si>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</si>
  <si>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</si>
  <si>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</si>
  <si>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</si>
  <si>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</si>
  <si>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</si>
  <si>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</si>
  <si>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</si>
  <si>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</si>
  <si>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</si>
  <si>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</si>
  <si>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</si>
  <si>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</si>
  <si>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</si>
  <si>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</si>
  <si>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</si>
  <si>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</si>
  <si>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</si>
  <si>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</si>
  <si>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</si>
  <si>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</si>
  <si>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</si>
  <si>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</si>
  <si>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</si>
  <si>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</si>
  <si>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</si>
  <si>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</si>
  <si>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</si>
  <si>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</si>
  <si>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</si>
  <si>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</si>
  <si>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</si>
  <si>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</si>
  <si>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</si>
  <si>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</si>
  <si>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</si>
  <si>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</si>
  <si>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</si>
  <si>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</si>
  <si>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</si>
  <si>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</si>
  <si>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</si>
  <si>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</si>
  <si>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</si>
  <si>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</si>
  <si>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</si>
  <si>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</si>
  <si>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</si>
  <si>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</si>
  <si>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</si>
  <si>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</si>
  <si>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</si>
  <si>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</si>
  <si>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</si>
  <si>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</si>
  <si>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</si>
  <si>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</si>
  <si>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</si>
  <si>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</si>
  <si>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</si>
  <si>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</si>
  <si>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</si>
  <si>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</si>
  <si>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</si>
  <si>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</si>
  <si>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</si>
  <si>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</si>
  <si>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</si>
  <si>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</si>
  <si>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</si>
  <si>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</si>
  <si>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</si>
  <si>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</si>
  <si>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</si>
  <si>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</si>
  <si>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</si>
  <si>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</si>
  <si>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</si>
  <si>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</si>
  <si>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</si>
  <si>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</si>
  <si>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</si>
  <si>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</si>
  <si>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</si>
  <si>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</si>
  <si>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</si>
  <si>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</si>
  <si>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</si>
  <si>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</si>
  <si>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</si>
  <si>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</si>
  <si>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</si>
  <si>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</si>
  <si>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</si>
  <si>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</si>
  <si>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</si>
  <si>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</si>
  <si>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</si>
  <si>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</si>
  <si>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</si>
  <si>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</si>
  <si>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</si>
  <si>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</si>
  <si>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</si>
  <si>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</si>
  <si>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</si>
  <si>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</si>
  <si>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</si>
  <si>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</si>
  <si>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</si>
  <si>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</si>
  <si>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</si>
  <si>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</si>
  <si>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</si>
  <si>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</si>
  <si>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</si>
  <si>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</si>
  <si>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</si>
  <si>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</si>
  <si>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</si>
  <si>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</si>
  <si>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</si>
  <si>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</si>
  <si>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</si>
  <si>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</si>
  <si>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</si>
  <si>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</si>
  <si>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</si>
  <si>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</si>
  <si>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</si>
  <si>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</si>
  <si>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</si>
  <si>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</si>
  <si>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</si>
  <si>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</si>
  <si>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</si>
  <si>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</si>
  <si>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</si>
  <si>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</si>
  <si>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</si>
  <si>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</si>
  <si>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</si>
  <si>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</si>
  <si>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</si>
  <si>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</si>
  <si>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</si>
  <si>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</si>
  <si>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</si>
  <si>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</si>
  <si>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</si>
  <si>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</si>
  <si>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</si>
  <si>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</si>
  <si>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</si>
  <si>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</si>
  <si>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</si>
  <si>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</si>
  <si>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</si>
  <si>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</si>
  <si>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</si>
  <si>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</si>
  <si>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</si>
  <si>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</si>
  <si>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</si>
  <si>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</si>
  <si>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</si>
  <si>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</si>
  <si>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</si>
  <si>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</si>
  <si>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</si>
  <si>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</si>
  <si>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</si>
  <si>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</si>
  <si>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</si>
  <si>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</si>
  <si>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</si>
  <si>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</si>
  <si>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</si>
  <si>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</si>
  <si>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</si>
  <si>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</si>
  <si>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</si>
  <si>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</si>
  <si>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</si>
  <si>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</si>
  <si>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</si>
  <si>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</si>
  <si>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</si>
  <si>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</si>
  <si>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</si>
  <si>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</si>
  <si>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</si>
  <si>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</si>
  <si>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</si>
  <si>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</si>
  <si>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</si>
  <si>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</si>
  <si>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</si>
  <si>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</si>
  <si>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</si>
  <si>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</si>
  <si>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</si>
  <si>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</si>
  <si>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</si>
  <si>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</si>
  <si>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</si>
  <si>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</si>
  <si>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</si>
  <si>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</si>
  <si>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</si>
  <si>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</si>
  <si>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</si>
  <si>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</si>
  <si>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</si>
  <si>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</si>
  <si>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</si>
  <si>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</si>
  <si>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</si>
  <si>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</si>
  <si>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</si>
  <si>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</si>
  <si>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</si>
  <si>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</si>
  <si>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</si>
  <si>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</si>
  <si>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</si>
  <si>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</si>
  <si>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</si>
  <si>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</si>
  <si>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</si>
  <si>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</si>
  <si>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</si>
  <si>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</si>
  <si>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</si>
  <si>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</si>
  <si>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</si>
  <si>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</si>
  <si>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</si>
  <si>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</si>
  <si>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</si>
  <si>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</si>
  <si>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</si>
  <si>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</si>
  <si>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</si>
  <si>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</si>
  <si>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</si>
  <si>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</si>
  <si>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</si>
  <si>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</si>
  <si>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</si>
  <si>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</si>
  <si>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</si>
  <si>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</si>
  <si>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</si>
  <si>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</si>
  <si>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</si>
  <si>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</si>
  <si>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</si>
  <si>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</si>
  <si>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</si>
  <si>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</si>
  <si>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</si>
  <si>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</si>
  <si>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</si>
  <si>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</si>
  <si>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</si>
  <si>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</si>
  <si>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</si>
  <si>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</si>
  <si>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</si>
  <si>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</si>
  <si>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</si>
  <si>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</si>
  <si>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</si>
  <si>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</si>
  <si>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</si>
  <si>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</si>
  <si>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</si>
  <si>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</si>
  <si>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</si>
  <si>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</si>
  <si>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</si>
  <si>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</si>
  <si>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</si>
  <si>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</si>
  <si>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</si>
  <si>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</si>
  <si>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</si>
  <si>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</si>
  <si>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</si>
  <si>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</si>
  <si>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</si>
  <si>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</si>
  <si>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</si>
  <si>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</si>
  <si>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</si>
  <si>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</si>
  <si>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</si>
  <si>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</si>
  <si>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</si>
  <si>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</si>
  <si>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</si>
  <si>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</si>
  <si>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</si>
  <si>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</si>
  <si>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</si>
  <si>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</si>
  <si>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</si>
  <si>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</si>
  <si>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</si>
  <si>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</si>
  <si>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</si>
  <si>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</si>
  <si>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</si>
  <si>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</si>
  <si>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</si>
  <si>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</si>
  <si>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</si>
  <si>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</si>
  <si>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</si>
  <si>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</si>
  <si>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</si>
  <si>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</si>
  <si>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</si>
  <si>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</si>
  <si>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</si>
  <si>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</si>
  <si>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</si>
  <si>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</si>
  <si>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</si>
  <si>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</si>
  <si>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</si>
  <si>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</si>
  <si>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</si>
  <si>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</si>
  <si>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</si>
  <si>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</si>
  <si>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</si>
  <si>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</si>
  <si>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</si>
  <si>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</si>
  <si>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</si>
  <si>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</si>
  <si>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</si>
  <si>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</si>
  <si>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</si>
  <si>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</si>
  <si>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</si>
  <si>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</si>
  <si>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</si>
  <si>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</si>
  <si>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</si>
  <si>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</si>
  <si>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</si>
  <si>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</si>
  <si>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</si>
  <si>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</si>
  <si>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</si>
  <si>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</si>
  <si>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</si>
  <si>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</si>
  <si>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</si>
  <si>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</si>
  <si>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</si>
  <si>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</si>
  <si>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</si>
  <si>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</si>
  <si>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</si>
  <si>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</si>
  <si>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</si>
  <si>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</si>
  <si>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</si>
  <si>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</si>
  <si>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</si>
  <si>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</si>
  <si>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</si>
  <si>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</si>
  <si>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</si>
  <si>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</si>
  <si>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</si>
  <si>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</si>
  <si>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</si>
  <si>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</si>
  <si>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</si>
  <si>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</si>
  <si>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</si>
  <si>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</si>
  <si>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</si>
  <si>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</si>
  <si>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</si>
  <si>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</si>
  <si>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</si>
  <si>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</si>
  <si>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</si>
  <si>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</si>
  <si>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</si>
  <si>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</si>
  <si>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</si>
  <si>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</si>
  <si>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</si>
  <si>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</si>
  <si>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</si>
  <si>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</si>
  <si>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</si>
  <si>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</si>
  <si>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</si>
  <si>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</si>
  <si>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</si>
  <si>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</si>
  <si>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</si>
  <si>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</si>
  <si>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</si>
  <si>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</si>
  <si>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</si>
  <si>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</si>
  <si>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</si>
  <si>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</si>
  <si>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</si>
  <si>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</si>
  <si>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</si>
  <si>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</si>
  <si>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</si>
  <si>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</si>
  <si>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</si>
  <si>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</si>
  <si>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</si>
  <si>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</si>
  <si>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</si>
  <si>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</si>
  <si>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</si>
  <si>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</si>
  <si>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</si>
  <si>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</si>
  <si>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</si>
  <si>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</si>
  <si>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</si>
  <si>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</si>
  <si>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</si>
  <si>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</si>
  <si>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</si>
  <si>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</si>
  <si>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</si>
  <si>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</si>
  <si>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</si>
  <si>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</si>
  <si>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</si>
  <si>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</si>
  <si>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</si>
  <si>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</si>
  <si>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</si>
  <si>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</si>
  <si>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</si>
  <si>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</si>
  <si>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</si>
  <si>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</si>
  <si>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</si>
  <si>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</si>
  <si>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</si>
  <si>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</si>
  <si>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</si>
  <si>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</si>
  <si>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</si>
  <si>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</si>
  <si>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</si>
  <si>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</si>
  <si>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</si>
  <si>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</si>
  <si>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</si>
  <si>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</si>
  <si>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</si>
  <si>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</si>
  <si>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</si>
  <si>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</si>
  <si>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</si>
  <si>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</si>
  <si>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</si>
  <si>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</si>
  <si>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</si>
  <si>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</si>
  <si>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</si>
  <si>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</si>
  <si>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</si>
  <si>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</si>
  <si>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</si>
  <si>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</si>
  <si>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</si>
  <si>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</si>
  <si>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</si>
  <si>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</si>
  <si>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</si>
  <si>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</si>
  <si>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</si>
  <si>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</si>
  <si>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</si>
  <si>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</si>
  <si>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</si>
  <si>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</si>
  <si>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</si>
  <si>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</si>
  <si>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</si>
  <si>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</si>
  <si>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</si>
  <si>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</si>
  <si>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</si>
  <si>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</si>
  <si>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</si>
  <si>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</si>
  <si>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</si>
  <si>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</si>
  <si>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</si>
  <si>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</si>
  <si>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</si>
  <si>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</si>
  <si>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</si>
  <si>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</si>
  <si>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</si>
  <si>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</si>
  <si>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</si>
  <si>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</si>
  <si>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</si>
  <si>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</si>
  <si>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</si>
  <si>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</si>
  <si>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</si>
  <si>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</si>
  <si>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</si>
  <si>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</si>
  <si>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</si>
  <si>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</si>
  <si>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</si>
  <si>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</si>
  <si>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</si>
  <si>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</si>
  <si>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</si>
  <si>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</si>
  <si>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</si>
  <si>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</si>
  <si>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</si>
  <si>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</si>
  <si>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</si>
  <si>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</si>
  <si>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</si>
  <si>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</si>
  <si>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</si>
  <si>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</si>
  <si>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</si>
  <si>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</si>
  <si>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</si>
  <si>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</si>
  <si>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</si>
  <si>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</si>
  <si>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</si>
  <si>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</si>
  <si>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</si>
  <si>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</si>
  <si>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</si>
  <si>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</si>
  <si>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</si>
  <si>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</si>
  <si>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</si>
  <si>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</si>
  <si>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</si>
  <si>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</si>
  <si>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</si>
  <si>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</si>
  <si>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</si>
  <si>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</si>
  <si>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</si>
  <si>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</si>
  <si>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</si>
  <si>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</si>
  <si>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</si>
  <si>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</si>
  <si>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</si>
  <si>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</si>
  <si>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</si>
  <si>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</si>
  <si>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</si>
  <si>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</si>
  <si>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</si>
  <si>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</si>
  <si>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</si>
  <si>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</si>
  <si>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</si>
  <si>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</si>
  <si>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</si>
  <si>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</si>
  <si>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</si>
  <si>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</si>
  <si>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</si>
  <si>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</si>
  <si>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</si>
  <si>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</si>
  <si>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</si>
  <si>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</si>
  <si>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</si>
  <si>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</si>
  <si>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</si>
  <si>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</si>
  <si>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</si>
  <si>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</si>
  <si>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</si>
  <si>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</si>
  <si>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</si>
  <si>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</si>
  <si>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</si>
  <si>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</si>
  <si>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</si>
  <si>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</si>
  <si>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</si>
  <si>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</si>
  <si>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</si>
  <si>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</si>
  <si>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</si>
  <si>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</si>
  <si>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</si>
  <si>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</si>
  <si>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</si>
  <si>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</si>
  <si>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</si>
  <si>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</si>
  <si>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</si>
  <si>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</si>
  <si>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</si>
  <si>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</si>
  <si>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</si>
  <si>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</si>
  <si>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</si>
  <si>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</si>
  <si>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</si>
  <si>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</si>
  <si>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</si>
  <si>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</si>
  <si>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</si>
  <si>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</si>
  <si>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</si>
  <si>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</si>
  <si>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</si>
  <si>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</si>
  <si>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</si>
  <si>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</si>
  <si>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</si>
  <si>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</si>
  <si>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</si>
  <si>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</si>
  <si>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</si>
  <si>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</si>
  <si>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</si>
  <si>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</si>
  <si>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</si>
  <si>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</si>
  <si>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</si>
  <si>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</si>
  <si>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</si>
  <si>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</si>
  <si>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</si>
  <si>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</si>
  <si>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</si>
  <si>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</si>
  <si>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</si>
  <si>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</si>
  <si>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</si>
  <si>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</si>
  <si>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</si>
  <si>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</si>
  <si>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</si>
  <si>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</si>
  <si>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</si>
  <si>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</si>
  <si>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</si>
  <si>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</si>
  <si>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</si>
  <si>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</si>
  <si>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</si>
  <si>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</si>
  <si>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</si>
  <si>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</si>
  <si>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</si>
  <si>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</si>
  <si>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</si>
  <si>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</si>
  <si>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</si>
  <si>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</si>
  <si>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</si>
  <si>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</si>
  <si>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</si>
  <si>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</si>
  <si>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</si>
  <si>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</si>
  <si>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</si>
  <si>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</si>
  <si>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</si>
  <si>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</si>
  <si>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</si>
  <si>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</si>
  <si>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</si>
  <si>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</si>
  <si>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</si>
  <si>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</si>
  <si>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</si>
  <si>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</si>
  <si>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</si>
  <si>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</si>
  <si>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</si>
  <si>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</si>
  <si>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</si>
  <si>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</si>
  <si>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</si>
  <si>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</si>
  <si>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</si>
  <si>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</si>
  <si>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</si>
  <si>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</si>
  <si>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</si>
  <si>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</si>
  <si>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</si>
  <si>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</si>
  <si>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</si>
  <si>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</si>
  <si>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</si>
  <si>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</si>
  <si>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</si>
  <si>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</si>
  <si>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</si>
  <si>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</si>
  <si>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</si>
  <si>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</si>
  <si>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</si>
  <si>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</si>
  <si>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</si>
  <si>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</si>
  <si>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</si>
  <si>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</si>
  <si>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</si>
  <si>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</si>
  <si>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</si>
  <si>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</si>
  <si>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</si>
  <si>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</si>
  <si>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</si>
  <si>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</si>
  <si>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</si>
  <si>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</si>
  <si>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</si>
  <si>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</si>
  <si>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</si>
  <si>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</si>
  <si>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</si>
  <si>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</si>
  <si>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</si>
  <si>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</si>
  <si>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</si>
  <si>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</si>
  <si>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</si>
  <si>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</si>
  <si>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</si>
  <si>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</si>
  <si>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</si>
  <si>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</si>
  <si>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</si>
  <si>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</si>
  <si>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</si>
  <si>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</si>
  <si>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</si>
  <si>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</si>
  <si>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</si>
  <si>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</si>
  <si>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</si>
  <si>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</si>
  <si>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</si>
  <si>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</si>
  <si>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</si>
  <si>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</si>
  <si>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</si>
  <si>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</si>
  <si>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</si>
  <si>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</si>
  <si>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</si>
  <si>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</si>
  <si>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</si>
  <si>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</si>
  <si>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</si>
  <si>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</si>
  <si>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</si>
  <si>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</si>
  <si>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</si>
  <si>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</si>
  <si>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</si>
  <si>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</si>
  <si>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</si>
  <si>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</si>
  <si>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</si>
  <si>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</si>
  <si>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</si>
  <si>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</si>
  <si>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</si>
  <si>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</si>
  <si>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</si>
  <si>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</si>
  <si>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</si>
  <si>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</si>
  <si>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</si>
  <si>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</si>
  <si>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</si>
  <si>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</si>
  <si>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</si>
  <si>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</si>
  <si>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</si>
  <si>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</si>
  <si>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</si>
  <si>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</si>
  <si>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</si>
  <si>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</si>
  <si>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</si>
  <si>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</si>
  <si>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</si>
  <si>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</si>
  <si>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</si>
  <si>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</si>
  <si>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</si>
  <si>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</si>
  <si>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</si>
  <si>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</si>
  <si>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</si>
  <si>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</si>
  <si>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</si>
  <si>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</si>
  <si>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</si>
  <si>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</si>
  <si>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</si>
  <si>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</si>
  <si>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</si>
  <si>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</si>
  <si>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</si>
  <si>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</si>
  <si>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</si>
  <si>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</si>
  <si>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</si>
  <si>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</si>
  <si>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</si>
  <si>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</si>
  <si>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</si>
  <si>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</si>
  <si>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</si>
  <si>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</si>
  <si>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</si>
  <si>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</si>
  <si>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</si>
  <si>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</si>
  <si>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</si>
  <si>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</si>
  <si>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</si>
  <si>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</si>
  <si>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</si>
  <si>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</si>
  <si>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</si>
  <si>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</si>
  <si>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</si>
  <si>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</si>
  <si>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</si>
  <si>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</si>
  <si>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</si>
  <si>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</si>
  <si>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</si>
  <si>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</si>
  <si>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</si>
  <si>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</si>
  <si>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</si>
  <si>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</si>
  <si>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</si>
  <si>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</si>
  <si>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</si>
  <si>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</si>
  <si>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</si>
  <si>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</si>
  <si>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</si>
  <si>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</si>
  <si>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</si>
  <si>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</si>
  <si>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</si>
  <si>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</si>
  <si>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</si>
  <si>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</si>
  <si>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</si>
  <si>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</si>
  <si>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</si>
  <si>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</si>
  <si>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</si>
  <si>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</si>
  <si>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</si>
  <si>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</si>
  <si>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</si>
  <si>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</si>
  <si>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</si>
  <si>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</si>
  <si>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</si>
  <si>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</si>
  <si>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</si>
  <si>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</si>
  <si>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</si>
  <si>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</si>
  <si>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</si>
  <si>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</si>
  <si>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</si>
  <si>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</si>
  <si>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</si>
  <si>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</si>
  <si>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</si>
  <si>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</si>
  <si>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</si>
  <si>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</si>
  <si>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</si>
  <si>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</si>
  <si>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</si>
  <si>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</si>
  <si>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</si>
  <si>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</si>
  <si>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</si>
  <si>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</si>
  <si>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</si>
  <si>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</si>
  <si>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</si>
  <si>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</si>
  <si>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</si>
  <si>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</si>
  <si>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</si>
  <si>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</si>
  <si>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</si>
  <si>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</si>
  <si>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</si>
  <si>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</si>
  <si>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</si>
  <si>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</si>
  <si>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</si>
  <si>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</si>
  <si>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</si>
  <si>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</si>
  <si>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</si>
  <si>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</si>
  <si>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</si>
  <si>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</si>
  <si>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</si>
  <si>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</si>
  <si>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</si>
  <si>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</si>
  <si>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</si>
  <si>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</si>
  <si>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</si>
  <si>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</si>
  <si>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</si>
  <si>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</si>
  <si>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</si>
  <si>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</si>
  <si>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</si>
  <si>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</si>
  <si>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</si>
  <si>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</si>
  <si>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</si>
  <si>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</si>
  <si>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</si>
  <si>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</si>
  <si>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</si>
  <si>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</si>
  <si>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</si>
  <si>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</si>
  <si>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</si>
  <si>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</si>
  <si>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</si>
  <si>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</si>
  <si>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</si>
  <si>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</si>
  <si>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</si>
  <si>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</si>
  <si>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</si>
  <si>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</si>
  <si>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</si>
  <si>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</si>
  <si>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</si>
  <si>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</si>
  <si>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</si>
  <si>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</si>
  <si>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</si>
  <si>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</si>
  <si>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</si>
  <si>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</si>
  <si>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</si>
  <si>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</si>
  <si>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</si>
  <si>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</si>
  <si>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</si>
  <si>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</si>
  <si>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</si>
  <si>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</si>
  <si>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</si>
  <si>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</si>
  <si>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</si>
  <si>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</si>
  <si>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</si>
  <si>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</si>
  <si>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</si>
  <si>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</si>
  <si>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</si>
  <si>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</si>
  <si>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</si>
  <si>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</si>
  <si>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</si>
  <si>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</si>
  <si>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</si>
  <si>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</si>
  <si>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</si>
  <si>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</si>
  <si>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</si>
  <si>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</si>
  <si>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</si>
  <si>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</si>
  <si>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</si>
  <si>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</si>
  <si>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</si>
  <si>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</si>
  <si>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</si>
  <si>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</si>
  <si>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</si>
  <si>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</si>
  <si>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</si>
  <si>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</si>
  <si>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</si>
  <si>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</si>
  <si>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</si>
  <si>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</si>
  <si>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</si>
  <si>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</si>
  <si>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</si>
  <si>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</si>
  <si>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</si>
  <si>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</si>
  <si>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</si>
  <si>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</si>
  <si>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</si>
  <si>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</si>
  <si>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</si>
  <si>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</si>
  <si>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</si>
  <si>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</si>
  <si>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</si>
  <si>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</si>
  <si>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</si>
  <si>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</si>
  <si>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</si>
  <si>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</si>
  <si>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</si>
  <si>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</si>
  <si>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</si>
  <si>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</si>
  <si>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</si>
  <si>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</si>
  <si>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</si>
  <si>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</si>
  <si>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</si>
  <si>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</si>
  <si>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</si>
  <si>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</si>
  <si>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</si>
  <si>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</si>
  <si>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</si>
  <si>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</si>
  <si>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</si>
  <si>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</si>
  <si>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</si>
  <si>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</si>
  <si>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</si>
  <si>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</si>
  <si>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</si>
  <si>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</si>
  <si>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</si>
  <si>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</si>
  <si>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</si>
  <si>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</si>
  <si>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</si>
  <si>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</si>
  <si>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</si>
  <si>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</si>
  <si>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</si>
  <si>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</si>
  <si>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</si>
  <si>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</si>
  <si>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</si>
  <si>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</si>
  <si>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</si>
  <si>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</si>
  <si>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</si>
  <si>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</si>
  <si>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</si>
  <si>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</si>
  <si>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</si>
  <si>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</si>
  <si>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</si>
  <si>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</si>
  <si>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</si>
  <si>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</si>
  <si>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</si>
  <si>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</si>
  <si>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</si>
  <si>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</si>
  <si>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</si>
  <si>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</si>
  <si>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</si>
  <si>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</si>
  <si>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</si>
  <si>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</si>
  <si>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</si>
  <si>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</si>
  <si>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</si>
  <si>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</si>
  <si>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</si>
  <si>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</si>
  <si>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</si>
  <si>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</si>
  <si>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</si>
  <si>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</si>
  <si>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</si>
  <si>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</si>
  <si>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</si>
  <si>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</si>
  <si>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</si>
  <si>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</si>
  <si>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</si>
  <si>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</si>
  <si>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</si>
  <si>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</si>
  <si>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</si>
  <si>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</si>
  <si>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</si>
  <si>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</si>
  <si>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</si>
  <si>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</si>
  <si>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</si>
  <si>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</si>
  <si>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</si>
  <si>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</si>
  <si>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</si>
  <si>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</si>
  <si>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</si>
  <si>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</si>
  <si>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</si>
  <si>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</si>
  <si>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</si>
  <si>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</si>
  <si>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</si>
  <si>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</si>
  <si>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</si>
  <si>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</si>
  <si>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</si>
  <si>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</si>
  <si>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</si>
  <si>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</si>
  <si>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</si>
  <si>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</si>
  <si>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</si>
  <si>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</si>
  <si>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</si>
  <si>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</si>
  <si>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</si>
  <si>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</si>
  <si>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</si>
  <si>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</si>
  <si>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</si>
  <si>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</si>
  <si>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</si>
  <si>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</si>
  <si>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</si>
  <si>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</si>
  <si>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</si>
  <si>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</si>
  <si>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</si>
  <si>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</si>
  <si>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</si>
  <si>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</si>
  <si>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</si>
  <si>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</si>
  <si>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</si>
  <si>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</si>
  <si>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</si>
  <si>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</si>
  <si>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</si>
  <si>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</si>
  <si>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</si>
  <si>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</si>
  <si>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</si>
  <si>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</si>
  <si>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</si>
  <si>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</si>
  <si>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</si>
  <si>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</si>
  <si>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</si>
  <si>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</si>
  <si>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</si>
  <si>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</si>
  <si>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</si>
  <si>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</si>
  <si>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</si>
  <si>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</si>
  <si>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</si>
  <si>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</si>
  <si>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</si>
  <si>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</si>
  <si>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</si>
  <si>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</si>
  <si>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</si>
  <si>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</si>
  <si>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</si>
  <si>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</si>
  <si>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</si>
  <si>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</si>
  <si>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</si>
  <si>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</si>
  <si>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</si>
  <si>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</si>
  <si>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</si>
  <si>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</si>
  <si>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</si>
  <si>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</si>
  <si>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</si>
  <si>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</si>
  <si>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</si>
  <si>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</si>
  <si>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</si>
  <si>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</si>
  <si>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</si>
  <si>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</si>
  <si>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</si>
  <si>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</si>
  <si>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</si>
  <si>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</si>
  <si>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</si>
  <si>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</si>
  <si>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</si>
  <si>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</si>
  <si>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</si>
  <si>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</si>
  <si>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</si>
  <si>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</si>
  <si>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</si>
  <si>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</si>
  <si>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</si>
  <si>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</si>
  <si>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</si>
  <si>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</si>
  <si>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</si>
  <si>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</si>
  <si>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</si>
  <si>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</si>
  <si>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</si>
  <si>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</si>
  <si>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</si>
  <si>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</si>
  <si>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</si>
  <si>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</si>
  <si>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</si>
  <si>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</si>
  <si>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</si>
  <si>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</si>
  <si>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</si>
  <si>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</si>
  <si>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</si>
  <si>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</si>
  <si>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</si>
  <si>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</si>
  <si>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</si>
  <si>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</si>
  <si>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</si>
  <si>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</si>
  <si>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</si>
  <si>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</si>
  <si>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</si>
  <si>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</si>
  <si>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</si>
  <si>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</si>
  <si>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</si>
  <si>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</si>
  <si>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</si>
  <si>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</si>
  <si>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</si>
  <si>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</si>
  <si>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</si>
  <si>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</si>
  <si>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</si>
  <si>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</si>
  <si>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</si>
  <si>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</si>
  <si>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</si>
  <si>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</si>
  <si>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</si>
  <si>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</si>
  <si>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</si>
  <si>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</si>
  <si>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</si>
  <si>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</si>
  <si>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</si>
  <si>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</si>
  <si>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</si>
  <si>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</si>
  <si>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</si>
  <si>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</si>
  <si>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</si>
  <si>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</si>
  <si>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</si>
  <si>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</si>
  <si>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</si>
  <si>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</si>
  <si>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</si>
  <si>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</si>
  <si>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</si>
  <si>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</si>
  <si>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</si>
  <si>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</si>
  <si>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</si>
  <si>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</si>
  <si>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</si>
  <si>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</si>
  <si>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</si>
  <si>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</si>
  <si>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</si>
  <si>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</si>
  <si>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</si>
  <si>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</si>
  <si>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</si>
  <si>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</si>
  <si>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</si>
  <si>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</si>
  <si>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</si>
  <si>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</si>
  <si>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</si>
  <si>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</si>
  <si>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</si>
  <si>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</si>
  <si>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</si>
  <si>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</si>
  <si>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</si>
  <si>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</si>
  <si>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</si>
  <si>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</si>
  <si>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</si>
  <si>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</si>
  <si>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</si>
  <si>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</si>
  <si>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</si>
  <si>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</si>
  <si>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</si>
  <si>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</si>
  <si>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</si>
  <si>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</si>
  <si>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</si>
  <si>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</si>
  <si>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</si>
  <si>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</si>
  <si>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</si>
  <si>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</si>
  <si>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</si>
  <si>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</si>
  <si>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</si>
  <si>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</si>
  <si>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</si>
  <si>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</si>
  <si>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</si>
  <si>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</si>
  <si>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</si>
  <si>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</si>
  <si>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</si>
  <si>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</si>
  <si>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</si>
  <si>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</si>
  <si>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</si>
  <si>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</si>
  <si>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</si>
  <si>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</si>
  <si>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</si>
  <si>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</si>
  <si>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</si>
  <si>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</si>
  <si>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</si>
  <si>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</si>
  <si>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</si>
  <si>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</si>
  <si>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</si>
  <si>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</si>
  <si>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</si>
  <si>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</si>
  <si>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</si>
  <si>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</si>
  <si>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</si>
  <si>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</si>
  <si>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</si>
  <si>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</si>
  <si>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</si>
  <si>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</si>
  <si>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</si>
  <si>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</si>
  <si>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</si>
  <si>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</si>
  <si>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</si>
  <si>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</si>
  <si>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</si>
  <si>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</si>
  <si>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</si>
  <si>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</si>
  <si>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</si>
  <si>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</si>
  <si>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</si>
  <si>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</si>
  <si>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</si>
  <si>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</si>
  <si>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</si>
  <si>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</si>
  <si>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</si>
  <si>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</si>
  <si>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</si>
  <si>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</si>
  <si>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</si>
  <si>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</si>
  <si>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</si>
  <si>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</si>
  <si>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</si>
  <si>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</si>
  <si>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</si>
  <si>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</si>
  <si>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</si>
  <si>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</si>
  <si>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</si>
  <si>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</si>
  <si>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</si>
  <si>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</si>
  <si>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</si>
  <si>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</si>
  <si>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</si>
  <si>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</si>
  <si>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</si>
  <si>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</si>
  <si>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</si>
  <si>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</si>
  <si>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</si>
  <si>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</si>
  <si>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</si>
  <si>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</si>
  <si>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</si>
  <si>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</si>
  <si>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</si>
  <si>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</si>
  <si>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</si>
  <si>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</si>
  <si>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</si>
  <si>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</si>
  <si>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</si>
  <si>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</si>
  <si>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</si>
  <si>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</si>
  <si>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</si>
  <si>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</si>
  <si>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</si>
  <si>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</si>
  <si>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</si>
  <si>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</si>
  <si>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</si>
  <si>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</si>
  <si>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</si>
  <si>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</si>
  <si>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</si>
  <si>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</si>
  <si>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</si>
  <si>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</si>
  <si>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</si>
  <si>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</si>
  <si>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</si>
  <si>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</si>
  <si>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</si>
  <si>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</si>
  <si>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</si>
  <si>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</si>
  <si>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</si>
  <si>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</si>
  <si>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</si>
  <si>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</si>
  <si>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</si>
  <si>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</si>
  <si>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</si>
  <si>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</si>
  <si>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</si>
  <si>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</si>
  <si>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</si>
  <si>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</si>
  <si>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</si>
  <si>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</si>
  <si>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</si>
  <si>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</si>
  <si>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</si>
  <si>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</si>
  <si>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</si>
  <si>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</si>
  <si>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</si>
  <si>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</si>
  <si>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</si>
  <si>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</si>
  <si>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</si>
  <si>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</si>
  <si>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</si>
  <si>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</si>
  <si>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</si>
  <si>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</si>
  <si>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</si>
  <si>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</si>
  <si>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</si>
  <si>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</si>
  <si>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</si>
  <si>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</si>
  <si>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</si>
  <si>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</si>
  <si>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</si>
  <si>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</si>
  <si>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</si>
  <si>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</si>
  <si>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</si>
  <si>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</si>
  <si>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</si>
  <si>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</si>
  <si>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</si>
  <si>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</si>
  <si>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</si>
  <si>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</si>
  <si>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</si>
  <si>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</si>
  <si>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</si>
  <si>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</si>
  <si>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</si>
  <si>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</si>
  <si>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</si>
  <si>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</si>
  <si>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</si>
  <si>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</si>
  <si>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</si>
  <si>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</si>
  <si>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</si>
  <si>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</si>
  <si>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</si>
  <si>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</si>
  <si>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</si>
  <si>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</si>
  <si>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</si>
  <si>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</si>
  <si>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</si>
  <si>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</si>
  <si>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</si>
  <si>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</si>
  <si>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</si>
  <si>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</si>
  <si>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</si>
  <si>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</si>
  <si>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</si>
  <si>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</si>
  <si>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</si>
  <si>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</si>
  <si>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</si>
  <si>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</si>
  <si>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</si>
  <si>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</si>
  <si>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</si>
  <si>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</si>
  <si>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</si>
  <si>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</si>
  <si>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</si>
  <si>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</si>
  <si>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</si>
  <si>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</si>
  <si>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</si>
  <si>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</si>
  <si>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</si>
  <si>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</si>
  <si>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</si>
  <si>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</si>
  <si>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</si>
  <si>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</si>
  <si>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</si>
  <si>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</si>
  <si>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</si>
  <si>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</si>
  <si>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</si>
  <si>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</si>
  <si>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</si>
  <si>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</si>
  <si>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</si>
  <si>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</si>
  <si>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</si>
  <si>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</si>
  <si>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</si>
  <si>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</si>
  <si>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</si>
  <si>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</si>
  <si>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</si>
  <si>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</si>
  <si>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</si>
  <si>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</si>
  <si>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</si>
  <si>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</si>
  <si>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</si>
  <si>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</si>
  <si>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</si>
  <si>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</si>
  <si>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</si>
  <si>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</si>
  <si>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</si>
  <si>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</si>
  <si>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</si>
  <si>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</si>
  <si>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</si>
  <si>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</si>
  <si>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</si>
  <si>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</si>
  <si>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</si>
  <si>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</si>
  <si>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</si>
  <si>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</si>
  <si>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</si>
  <si>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</si>
  <si>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</si>
  <si>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</si>
  <si>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</si>
  <si>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</si>
  <si>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</si>
  <si>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</si>
  <si>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</si>
  <si>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</si>
  <si>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</si>
  <si>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</si>
  <si>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</si>
  <si>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</si>
  <si>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</si>
  <si>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</si>
  <si>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</si>
  <si>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</si>
  <si>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</si>
  <si>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</si>
  <si>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</si>
  <si>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</si>
  <si>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</si>
  <si>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</si>
  <si>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</si>
  <si>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</si>
  <si>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</si>
  <si>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</si>
  <si>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</si>
  <si>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</si>
  <si>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</si>
  <si>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</si>
  <si>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</si>
  <si>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</si>
  <si>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</si>
  <si>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</si>
  <si>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</si>
  <si>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</si>
  <si>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</si>
  <si>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</si>
  <si>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</si>
  <si>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</si>
  <si>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</si>
  <si>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</si>
  <si>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</si>
  <si>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</si>
  <si>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</si>
  <si>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</si>
  <si>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</si>
  <si>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</si>
  <si>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</si>
  <si>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</si>
  <si>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</si>
  <si>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</si>
  <si>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</si>
  <si>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</si>
  <si>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</si>
  <si>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</si>
  <si>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</si>
  <si>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</si>
  <si>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</si>
  <si>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</si>
  <si>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</si>
  <si>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</si>
  <si>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</si>
  <si>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</si>
  <si>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</si>
  <si>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</si>
  <si>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</si>
  <si>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</si>
  <si>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</si>
  <si>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</si>
  <si>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</si>
  <si>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</si>
  <si>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</si>
  <si>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</si>
  <si>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</si>
  <si>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</si>
  <si>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</si>
  <si>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</si>
  <si>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</si>
  <si>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</si>
  <si>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</si>
  <si>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</si>
  <si>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</si>
  <si>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</si>
  <si>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</si>
  <si>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</si>
  <si>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</si>
  <si>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</si>
  <si>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</si>
  <si>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</si>
  <si>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</si>
  <si>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</si>
  <si>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</si>
  <si>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</si>
  <si>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</si>
  <si>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</si>
  <si>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</si>
  <si>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</si>
  <si>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</si>
  <si>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</si>
  <si>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</si>
  <si>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</si>
  <si>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</si>
  <si>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</si>
  <si>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</si>
  <si>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</si>
  <si>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</si>
  <si>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</si>
  <si>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</si>
  <si>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</si>
  <si>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</si>
  <si>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</si>
  <si>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</si>
  <si>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</si>
  <si>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</si>
  <si>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</si>
  <si>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</si>
  <si>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</si>
  <si>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</si>
  <si>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</si>
  <si>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</si>
  <si>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</si>
  <si>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</si>
  <si>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</si>
  <si>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</si>
  <si>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</si>
  <si>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</si>
  <si>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</si>
  <si>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</si>
  <si>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</si>
  <si>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</si>
  <si>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</si>
  <si>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</si>
  <si>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</si>
  <si>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</si>
  <si>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</si>
  <si>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</si>
  <si>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</si>
  <si>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</si>
  <si>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</si>
  <si>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</si>
  <si>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</si>
  <si>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</si>
  <si>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</si>
  <si>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</si>
  <si>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</si>
  <si>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</si>
  <si>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</si>
  <si>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</si>
  <si>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</si>
  <si>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</si>
  <si>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</si>
  <si>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</si>
  <si>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</si>
  <si>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</si>
  <si>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</si>
  <si>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</si>
  <si>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</si>
  <si>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</si>
  <si>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</si>
  <si>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</si>
  <si>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</si>
  <si>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</si>
  <si>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</si>
  <si>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</si>
  <si>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</si>
  <si>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</si>
  <si>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</si>
  <si>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</si>
  <si>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</si>
  <si>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</si>
  <si>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</si>
  <si>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</si>
  <si>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</si>
  <si>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</si>
  <si>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</si>
  <si>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</si>
  <si>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</si>
  <si>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</si>
  <si>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</si>
  <si>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</si>
  <si>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</si>
  <si>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</si>
  <si>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</si>
  <si>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</si>
  <si>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</si>
  <si>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</si>
  <si>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</si>
  <si>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</si>
  <si>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</si>
  <si>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</si>
  <si>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</si>
  <si>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</si>
  <si>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</si>
  <si>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</si>
  <si>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</si>
  <si>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</si>
  <si>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</si>
  <si>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</si>
  <si>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</si>
  <si>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</si>
  <si>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</si>
  <si>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</si>
  <si>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</si>
  <si>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</si>
  <si>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</si>
  <si>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</si>
  <si>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</si>
  <si>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</si>
  <si>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</si>
  <si>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</si>
  <si>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</si>
  <si>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</si>
  <si>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</si>
  <si>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</si>
  <si>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</si>
  <si>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</si>
  <si>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</si>
  <si>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</si>
  <si>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</si>
  <si>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</si>
  <si>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</si>
  <si>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</si>
  <si>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</si>
  <si>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</si>
  <si>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</si>
  <si>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</si>
  <si>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</si>
  <si>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</si>
  <si>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</si>
  <si>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</si>
  <si>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</si>
  <si>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</si>
  <si>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</si>
  <si>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</si>
  <si>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</si>
  <si>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</si>
  <si>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</si>
  <si>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</si>
  <si>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</si>
  <si>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</si>
  <si>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</si>
  <si>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</si>
  <si>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</si>
  <si>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</si>
  <si>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</si>
  <si>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</si>
  <si>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</si>
  <si>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</si>
  <si>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</si>
  <si>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</si>
  <si>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</si>
  <si>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</si>
  <si>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</si>
  <si>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</si>
  <si>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</si>
  <si>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</si>
  <si>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</si>
  <si>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</si>
  <si>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</si>
  <si>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</si>
  <si>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</si>
  <si>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</si>
  <si>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</si>
  <si>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</si>
  <si>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</si>
  <si>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</si>
  <si>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</si>
  <si>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</si>
  <si>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</si>
  <si>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</si>
  <si>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</si>
  <si>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</si>
  <si>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</si>
  <si>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</si>
  <si>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</si>
  <si>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</si>
  <si>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</si>
  <si>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</si>
  <si>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</si>
  <si>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</si>
  <si>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</si>
  <si>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</si>
  <si>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</si>
  <si>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</si>
  <si>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</si>
  <si>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</si>
  <si>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</si>
  <si>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</si>
  <si>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</si>
  <si>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</si>
  <si>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</si>
  <si>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</si>
  <si>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</si>
  <si>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</si>
  <si>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</si>
  <si>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</si>
  <si>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</si>
  <si>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</si>
  <si>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</si>
  <si>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</si>
  <si>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</si>
  <si>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</si>
  <si>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</si>
  <si>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</si>
  <si>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</si>
  <si>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</si>
  <si>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</si>
  <si>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</si>
  <si>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</si>
  <si>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</si>
  <si>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</si>
  <si>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</si>
  <si>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</si>
  <si>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</si>
  <si>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</si>
  <si>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</si>
  <si>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</si>
  <si>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</si>
  <si>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</si>
  <si>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</si>
  <si>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</si>
  <si>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</si>
  <si>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</si>
  <si>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</si>
  <si>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</si>
  <si>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</si>
  <si>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</si>
  <si>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</si>
  <si>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</si>
  <si>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</si>
  <si>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</si>
  <si>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</si>
  <si>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</si>
  <si>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</si>
  <si>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</si>
  <si>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</si>
  <si>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</si>
  <si>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</si>
  <si>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</si>
  <si>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</si>
  <si>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</si>
  <si>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</si>
  <si>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</si>
  <si>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</si>
  <si>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</si>
  <si>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</si>
  <si>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</si>
  <si>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</si>
  <si>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</si>
  <si>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</si>
  <si>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</si>
  <si>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</si>
  <si>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</si>
  <si>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</si>
  <si>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</si>
  <si>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</si>
  <si>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</si>
  <si>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</si>
  <si>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</si>
  <si>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</si>
  <si>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</si>
  <si>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</si>
  <si>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</si>
  <si>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</si>
  <si>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</si>
  <si>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</si>
  <si>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</si>
  <si>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</si>
  <si>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</si>
  <si>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</si>
  <si>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</si>
  <si>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</si>
  <si>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</si>
  <si>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</si>
  <si>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</si>
  <si>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</si>
  <si>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</si>
  <si>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</si>
  <si>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</si>
  <si>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</si>
  <si>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</si>
  <si>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</si>
  <si>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</si>
  <si>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</si>
  <si>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</si>
  <si>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</si>
  <si>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</si>
  <si>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</si>
  <si>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</si>
  <si>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</si>
  <si>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</si>
  <si>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</si>
  <si>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</si>
  <si>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</si>
  <si>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</si>
  <si>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</si>
  <si>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</si>
  <si>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</si>
  <si>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</si>
  <si>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</si>
  <si>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</si>
  <si>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</si>
  <si>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</si>
  <si>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</si>
  <si>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</si>
  <si>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</si>
  <si>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</si>
  <si>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</si>
  <si>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</si>
  <si>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</si>
  <si>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</si>
  <si>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</si>
  <si>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</si>
  <si>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</si>
  <si>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</si>
  <si>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</si>
  <si>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</si>
  <si>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</si>
  <si>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</si>
  <si>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</si>
  <si>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</si>
  <si>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</si>
  <si>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</si>
  <si>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</si>
  <si>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</si>
  <si>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</si>
  <si>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</si>
  <si>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</si>
  <si>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</si>
  <si>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</si>
  <si>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</si>
  <si>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</si>
  <si>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</si>
  <si>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</si>
  <si>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</si>
  <si>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</si>
  <si>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</si>
  <si>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</si>
  <si>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</si>
  <si>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</si>
  <si>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</si>
  <si>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</si>
  <si>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</si>
  <si>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</si>
  <si>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</si>
  <si>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</si>
  <si>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</si>
  <si>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</si>
  <si>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</si>
  <si>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</si>
  <si>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</si>
  <si>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</si>
  <si>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</si>
  <si>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</si>
  <si>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</si>
  <si>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</si>
  <si>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</si>
  <si>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</si>
  <si>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</si>
  <si>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</si>
  <si>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</si>
  <si>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</si>
  <si>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</si>
  <si>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</si>
  <si>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</si>
  <si>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</si>
  <si>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</si>
  <si>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</si>
  <si>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</si>
  <si>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</si>
  <si>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</si>
  <si>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</si>
  <si>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</si>
  <si>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</si>
  <si>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</si>
  <si>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</si>
  <si>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</si>
  <si>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</si>
  <si>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</si>
  <si>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</si>
  <si>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</si>
  <si>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</si>
  <si>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</si>
  <si>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</si>
  <si>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</si>
  <si>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</si>
  <si>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</si>
  <si>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</si>
  <si>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</si>
  <si>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</si>
  <si>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</si>
  <si>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</si>
  <si>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</si>
  <si>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</si>
  <si>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</si>
  <si>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</si>
  <si>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</si>
  <si>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</si>
  <si>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</si>
  <si>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</si>
  <si>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</si>
  <si>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</si>
  <si>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</si>
  <si>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</si>
  <si>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</si>
  <si>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</si>
  <si>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</si>
  <si>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</si>
  <si>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</si>
  <si>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</si>
  <si>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</si>
  <si>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</si>
  <si>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</si>
  <si>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</si>
  <si>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</si>
  <si>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</si>
  <si>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</si>
  <si>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</si>
  <si>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</si>
  <si>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</si>
  <si>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</si>
  <si>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</si>
  <si>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</si>
  <si>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</si>
  <si>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</si>
  <si>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</si>
  <si>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</si>
  <si>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</si>
  <si>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</si>
  <si>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</si>
  <si>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</si>
  <si>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</si>
  <si>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</si>
  <si>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</si>
  <si>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</si>
  <si>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</si>
  <si>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</si>
  <si>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</si>
  <si>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</si>
  <si>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</si>
  <si>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</si>
  <si>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</si>
  <si>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</si>
  <si>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</si>
  <si>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</si>
  <si>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</si>
  <si>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</si>
  <si>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</si>
  <si>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</si>
  <si>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</si>
  <si>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</si>
  <si>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</si>
  <si>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</si>
  <si>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</si>
  <si>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</si>
  <si>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</si>
  <si>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</si>
  <si>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</si>
  <si>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</si>
  <si>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</si>
  <si>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</si>
  <si>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</si>
  <si>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</si>
  <si>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</si>
  <si>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</si>
  <si>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</si>
  <si>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</si>
  <si>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</si>
  <si>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</si>
  <si>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</si>
  <si>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</si>
  <si>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</si>
  <si>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</si>
  <si>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</si>
  <si>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</si>
  <si>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</si>
  <si>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</si>
  <si>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</si>
  <si>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</si>
  <si>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</si>
  <si>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</si>
  <si>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</si>
  <si>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</si>
  <si>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</si>
  <si>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</si>
  <si>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</si>
  <si>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</si>
  <si>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</si>
  <si>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</si>
  <si>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</si>
  <si>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</si>
  <si>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</si>
  <si>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</si>
  <si>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</si>
  <si>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</si>
  <si>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</si>
  <si>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</si>
  <si>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</si>
  <si>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</si>
  <si>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</si>
  <si>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</si>
  <si>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</si>
  <si>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</si>
  <si>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</si>
  <si>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</si>
  <si>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</si>
  <si>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</si>
  <si>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</si>
  <si>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</si>
  <si>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</si>
  <si>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</si>
  <si>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</si>
  <si>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</si>
  <si>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</si>
  <si>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</si>
  <si>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</si>
  <si>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</si>
  <si>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</si>
  <si>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</si>
  <si>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</si>
  <si>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</si>
  <si>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</si>
  <si>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</si>
  <si>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</si>
  <si>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</si>
  <si>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</si>
  <si>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</si>
  <si>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</si>
  <si>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</si>
  <si>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</si>
  <si>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</si>
  <si>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</si>
  <si>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</si>
  <si>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</si>
  <si>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</si>
  <si>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</si>
  <si>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</si>
  <si>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</si>
  <si>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</si>
  <si>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</si>
  <si>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</si>
  <si>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</si>
  <si>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</si>
  <si>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</si>
  <si>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</si>
  <si>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</si>
  <si>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</si>
  <si>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</si>
  <si>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</si>
  <si>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</si>
  <si>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</si>
  <si>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</si>
  <si>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</si>
  <si>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</si>
  <si>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</si>
  <si>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</si>
  <si>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</si>
  <si>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</si>
  <si>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</si>
  <si>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</si>
  <si>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</si>
  <si>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</si>
  <si>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</si>
  <si>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</si>
  <si>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</si>
  <si>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</si>
  <si>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</si>
  <si>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</si>
  <si>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</si>
  <si>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</si>
  <si>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</si>
  <si>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</si>
  <si>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</si>
  <si>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</si>
  <si>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</si>
  <si>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</si>
  <si>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</si>
  <si>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</si>
  <si>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</si>
  <si>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</si>
  <si>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</si>
  <si>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</si>
  <si>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</si>
  <si>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</si>
  <si>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</si>
  <si>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</si>
  <si>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</si>
  <si>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</si>
  <si>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</si>
  <si>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</si>
  <si>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</si>
  <si>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</si>
  <si>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</si>
  <si>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</si>
  <si>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</si>
  <si>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</si>
  <si>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</si>
  <si>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</si>
  <si>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</si>
  <si>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</si>
  <si>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</si>
  <si>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</si>
  <si>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</si>
  <si>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</si>
  <si>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</si>
  <si>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</si>
  <si>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</si>
  <si>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</si>
  <si>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</si>
  <si>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</si>
  <si>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</si>
  <si>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</si>
  <si>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</si>
  <si>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</si>
  <si>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</si>
  <si>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</si>
  <si>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</si>
  <si>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</si>
  <si>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</si>
  <si>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</si>
  <si>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</si>
  <si>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</si>
  <si>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</si>
  <si>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</si>
  <si>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</si>
  <si>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</si>
  <si>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</si>
  <si>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</si>
  <si>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</si>
  <si>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</si>
  <si>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</si>
  <si>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</si>
  <si>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</si>
  <si>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</si>
  <si>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</si>
  <si>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</si>
  <si>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</si>
  <si>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</si>
  <si>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</si>
  <si>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</si>
  <si>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</si>
  <si>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</si>
  <si>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</si>
  <si>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</si>
  <si>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</si>
  <si>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</si>
  <si>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</si>
  <si>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</si>
  <si>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</si>
  <si>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</si>
  <si>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</si>
  <si>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</si>
  <si>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</si>
  <si>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</si>
  <si>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</si>
  <si>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</si>
  <si>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</si>
  <si>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</si>
  <si>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</si>
  <si>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</si>
  <si>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</si>
  <si>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</si>
  <si>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</si>
  <si>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</si>
  <si>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</si>
  <si>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</si>
  <si>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</si>
  <si>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</si>
  <si>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</si>
  <si>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</si>
  <si>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</si>
  <si>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</si>
  <si>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</si>
  <si>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</si>
  <si>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</si>
  <si>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</si>
  <si>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</si>
  <si>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</si>
  <si>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</si>
  <si>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</si>
  <si>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</si>
  <si>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</si>
  <si>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</si>
  <si>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</si>
  <si>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</si>
  <si>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</si>
  <si>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</si>
  <si>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</si>
  <si>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</si>
  <si>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</si>
  <si>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</si>
  <si>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</si>
  <si>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</si>
  <si>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</si>
  <si>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</si>
  <si>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</si>
  <si>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</si>
  <si>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</si>
  <si>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</si>
  <si>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</si>
  <si>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</si>
  <si>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</si>
  <si>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</si>
  <si>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</si>
  <si>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</si>
  <si>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</si>
  <si>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</si>
  <si>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</si>
  <si>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</si>
  <si>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</si>
  <si>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</si>
  <si>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</si>
  <si>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</si>
  <si>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</si>
  <si>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</si>
  <si>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</si>
  <si>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</si>
  <si>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</si>
  <si>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</si>
  <si>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</si>
  <si>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</si>
  <si>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</si>
  <si>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</si>
  <si>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</si>
  <si>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</si>
  <si>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</si>
  <si>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</si>
  <si>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</si>
  <si>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</si>
  <si>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</si>
  <si>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</si>
  <si>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</si>
  <si>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</si>
  <si>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</si>
  <si>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</si>
  <si>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</si>
  <si>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</si>
  <si>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</si>
  <si>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</si>
  <si>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</si>
  <si>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</si>
  <si>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</si>
  <si>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</si>
  <si>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</si>
  <si>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</si>
  <si>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</si>
  <si>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</si>
  <si>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</si>
  <si>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</si>
  <si>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</si>
  <si>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</si>
  <si>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</si>
  <si>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</si>
  <si>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</si>
  <si>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</si>
  <si>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</si>
  <si>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</si>
  <si>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</si>
  <si>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</si>
  <si>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</si>
  <si>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</si>
  <si>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</si>
  <si>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</si>
  <si>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</si>
  <si>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</si>
  <si>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</si>
  <si>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</si>
  <si>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</si>
  <si>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</si>
  <si>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</si>
  <si>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</si>
  <si>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</si>
  <si>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</si>
  <si>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</si>
  <si>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</si>
  <si>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</si>
  <si>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</si>
  <si>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</si>
  <si>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</si>
  <si>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</si>
  <si>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</si>
  <si>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</si>
  <si>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</si>
  <si>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</si>
  <si>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</si>
  <si>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</si>
  <si>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</si>
  <si>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</si>
  <si>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</si>
  <si>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</si>
  <si>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</si>
  <si>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</si>
  <si>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</si>
  <si>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</si>
  <si>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</si>
  <si>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</si>
  <si>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</si>
  <si>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</si>
  <si>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</si>
  <si>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</si>
  <si>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</si>
  <si>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</si>
  <si>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</si>
  <si>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</si>
  <si>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</si>
  <si>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</si>
  <si>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</si>
  <si>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</si>
  <si>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</si>
  <si>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</si>
  <si>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</si>
  <si>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</si>
  <si>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</si>
  <si>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</si>
  <si>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</si>
  <si>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</si>
  <si>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</si>
  <si>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</si>
  <si>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</si>
  <si>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</si>
  <si>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</si>
  <si>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</si>
  <si>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</si>
  <si>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</si>
  <si>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</si>
  <si>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</si>
  <si>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</si>
  <si>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</si>
  <si>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</si>
  <si>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</si>
  <si>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</si>
  <si>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</si>
  <si>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</si>
  <si>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</si>
  <si>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</si>
  <si>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</si>
  <si>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</si>
  <si>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</si>
  <si>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</si>
  <si>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</si>
  <si>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</si>
  <si>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</si>
  <si>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</si>
  <si>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</si>
  <si>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</si>
  <si>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</si>
  <si>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</si>
  <si>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</si>
  <si>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</si>
  <si>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</si>
  <si>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</si>
  <si>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</si>
  <si>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</si>
  <si>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</si>
  <si>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</si>
  <si>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</si>
  <si>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</si>
  <si>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</si>
  <si>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</si>
  <si>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</si>
  <si>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</si>
  <si>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</si>
  <si>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</si>
  <si>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</si>
  <si>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</si>
  <si>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</si>
  <si>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</si>
  <si>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</si>
  <si>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</si>
  <si>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</si>
  <si>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</si>
  <si>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</si>
  <si>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</si>
  <si>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</si>
  <si>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</si>
  <si>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</si>
  <si>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</si>
  <si>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</si>
  <si>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</si>
  <si>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</si>
  <si>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</si>
  <si>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</si>
  <si>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</si>
  <si>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</si>
  <si>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</si>
  <si>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</si>
  <si>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</si>
  <si>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</si>
  <si>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</si>
  <si>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</si>
  <si>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</si>
  <si>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</si>
  <si>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</si>
  <si>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</si>
  <si>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</si>
  <si>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</si>
  <si>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</si>
  <si>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</si>
  <si>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</si>
  <si>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</si>
  <si>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</si>
  <si>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</si>
  <si>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</si>
  <si>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</si>
  <si>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</si>
  <si>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</si>
  <si>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</si>
  <si>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</si>
  <si>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</si>
  <si>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</si>
  <si>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</si>
  <si>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</si>
  <si>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</si>
  <si>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</si>
  <si>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</si>
  <si>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</si>
  <si>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</si>
  <si>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</si>
  <si>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</si>
  <si>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</si>
  <si>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</si>
  <si>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</si>
  <si>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</si>
  <si>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</si>
  <si>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</si>
  <si>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</si>
  <si>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</si>
  <si>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</si>
  <si>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</si>
  <si>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</si>
  <si>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</si>
  <si>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</si>
  <si>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</si>
  <si>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</si>
  <si>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</si>
  <si>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</si>
  <si>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</si>
  <si>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</si>
  <si>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</si>
  <si>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</si>
  <si>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</si>
  <si>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</si>
  <si>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</si>
  <si>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</si>
  <si>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</si>
  <si>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</si>
  <si>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</si>
  <si>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</si>
  <si>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</si>
  <si>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</si>
  <si>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</si>
  <si>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</si>
  <si>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</si>
  <si>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</si>
  <si>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</si>
  <si>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</si>
  <si>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</si>
  <si>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</si>
  <si>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</si>
  <si>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</si>
  <si>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</si>
  <si>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</si>
  <si>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</si>
  <si>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</si>
  <si>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</si>
  <si>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</si>
  <si>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</si>
  <si>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</si>
  <si>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</si>
  <si>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</si>
  <si>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</si>
  <si>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</si>
  <si>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</si>
  <si>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</si>
  <si>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</si>
  <si>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</si>
  <si>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</si>
  <si>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</si>
  <si>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</si>
  <si>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</si>
  <si>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</si>
  <si>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</si>
  <si>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</si>
  <si>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</si>
  <si>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</si>
  <si>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</si>
  <si>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</si>
  <si>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</si>
  <si>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</si>
  <si>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</si>
  <si>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</si>
  <si>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</si>
  <si>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</si>
  <si>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</si>
  <si>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</si>
  <si>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</si>
  <si>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</si>
  <si>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</si>
  <si>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</si>
  <si>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</si>
  <si>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</si>
  <si>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</si>
  <si>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</si>
  <si>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</si>
  <si>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</si>
  <si>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</si>
  <si>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</si>
  <si>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</si>
  <si>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</si>
  <si>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</si>
  <si>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</si>
  <si>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</si>
  <si>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</si>
  <si>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</si>
  <si>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</si>
  <si>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</si>
  <si>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</si>
  <si>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</si>
  <si>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</si>
  <si>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</si>
  <si>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</si>
  <si>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</si>
  <si>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</si>
  <si>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</si>
  <si>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</si>
  <si>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</si>
  <si>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</si>
  <si>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</si>
  <si>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</si>
  <si>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</si>
  <si>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</si>
  <si>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</si>
  <si>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</si>
  <si>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</si>
  <si>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</si>
  <si>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</si>
  <si>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</si>
  <si>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</si>
  <si>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</si>
  <si>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</si>
  <si>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</si>
  <si>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</si>
  <si>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</si>
  <si>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</si>
  <si>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</si>
  <si>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</si>
  <si>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</si>
  <si>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</si>
  <si>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</si>
  <si>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</si>
  <si>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</si>
  <si>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</si>
  <si>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</si>
  <si>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</si>
  <si>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</si>
  <si>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</si>
  <si>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</si>
  <si>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</si>
  <si>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</si>
  <si>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</si>
  <si>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</si>
  <si>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</si>
  <si>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</si>
  <si>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</si>
  <si>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</si>
  <si>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</si>
  <si>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</si>
  <si>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</si>
  <si>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</si>
  <si>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</si>
  <si>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</si>
  <si>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</si>
  <si>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</si>
  <si>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</si>
  <si>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</si>
  <si>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</si>
  <si>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</si>
  <si>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</si>
  <si>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</si>
  <si>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</si>
  <si>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</si>
  <si>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</si>
  <si>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</si>
  <si>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</si>
  <si>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</si>
  <si>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</si>
  <si>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</si>
  <si>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</si>
  <si>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</si>
  <si>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</si>
  <si>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</si>
  <si>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</si>
  <si>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</si>
  <si>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</si>
  <si>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</si>
  <si>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</si>
  <si>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</si>
  <si>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</si>
  <si>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</si>
  <si>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</si>
  <si>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</si>
  <si>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</si>
  <si>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</si>
  <si>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</si>
  <si>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</si>
  <si>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</si>
  <si>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</si>
  <si>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</si>
  <si>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</si>
  <si>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</si>
  <si>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</si>
  <si>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</si>
  <si>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</si>
  <si>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</si>
  <si>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</si>
  <si>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</si>
  <si>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</si>
  <si>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</si>
  <si>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</si>
  <si>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</si>
  <si>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</si>
  <si>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</si>
  <si>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</si>
  <si>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</si>
  <si>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</si>
  <si>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</si>
  <si>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</si>
  <si>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</si>
  <si>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</si>
  <si>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</si>
  <si>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</si>
  <si>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</si>
  <si>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</si>
  <si>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</si>
  <si>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</si>
  <si>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</si>
  <si>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</si>
  <si>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</si>
  <si>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</si>
  <si>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</si>
  <si>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</si>
  <si>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</si>
  <si>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</si>
  <si>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</si>
  <si>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</si>
  <si>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</si>
  <si>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</si>
  <si>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</si>
  <si>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</si>
  <si>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</si>
  <si>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</si>
  <si>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</si>
  <si>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</si>
  <si>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</si>
  <si>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</si>
  <si>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</si>
  <si>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</si>
  <si>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</si>
  <si>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</si>
  <si>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</si>
  <si>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</si>
  <si>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</si>
  <si>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</si>
  <si>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</si>
  <si>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</si>
  <si>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</si>
  <si>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</si>
  <si>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</si>
  <si>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</si>
  <si>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</si>
  <si>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</si>
  <si>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</si>
  <si>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</si>
  <si>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</si>
  <si>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</si>
  <si>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</si>
  <si>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</si>
  <si>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</si>
  <si>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</si>
  <si>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</si>
  <si>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</si>
  <si>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</si>
  <si>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</si>
  <si>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</si>
  <si>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</si>
  <si>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</si>
  <si>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</si>
  <si>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</si>
  <si>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</si>
  <si>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</si>
  <si>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</si>
  <si>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</si>
  <si>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</si>
  <si>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</si>
  <si>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</si>
  <si>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</si>
  <si>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</si>
  <si>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</si>
  <si>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</si>
  <si>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</si>
  <si>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</si>
  <si>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</si>
  <si>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</si>
  <si>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</si>
  <si>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</si>
  <si>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</si>
  <si>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</si>
  <si>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</si>
  <si>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</si>
  <si>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</si>
  <si>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</si>
  <si>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</si>
  <si>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</si>
  <si>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</si>
  <si>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</si>
  <si>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</si>
  <si>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</si>
  <si>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</si>
  <si>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</si>
  <si>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</si>
  <si>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</si>
  <si>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</si>
  <si>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</si>
  <si>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</si>
  <si>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</si>
  <si>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</si>
  <si>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</si>
  <si>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</si>
  <si>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</si>
  <si>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</si>
  <si>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</si>
  <si>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</si>
  <si>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</si>
  <si>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</si>
  <si>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</si>
  <si>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</si>
  <si>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</si>
  <si>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</si>
  <si>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</si>
  <si>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</si>
  <si>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</si>
  <si>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</si>
  <si>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</si>
  <si>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</si>
  <si>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</si>
  <si>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</si>
  <si>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</si>
  <si>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</si>
  <si>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</si>
  <si>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</si>
  <si>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</si>
  <si>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</si>
  <si>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</si>
  <si>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</si>
  <si>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</si>
  <si>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</si>
  <si>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</si>
  <si>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</si>
  <si>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</si>
  <si>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</si>
  <si>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</si>
  <si>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</si>
  <si>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</si>
  <si>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</si>
  <si>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</si>
  <si>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</si>
  <si>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</si>
  <si>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</si>
  <si>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</si>
  <si>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</si>
  <si>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</si>
  <si>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</si>
  <si>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</si>
  <si>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</si>
  <si>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</si>
  <si>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</si>
  <si>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</si>
  <si>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</si>
  <si>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</si>
  <si>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</si>
  <si>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</si>
  <si>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</si>
  <si>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</si>
  <si>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</si>
  <si>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</si>
  <si>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</si>
  <si>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</si>
  <si>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</si>
  <si>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</si>
  <si>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</si>
  <si>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</si>
  <si>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</si>
  <si>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</si>
  <si>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</si>
  <si>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</si>
  <si>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</si>
  <si>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</si>
  <si>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</si>
  <si>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</si>
  <si>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</si>
  <si>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</si>
  <si>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</si>
  <si>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</si>
  <si>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</si>
  <si>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</si>
  <si>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</si>
  <si>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</si>
  <si>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</si>
  <si>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</si>
  <si>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</si>
  <si>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</si>
  <si>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</si>
  <si>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</si>
  <si>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</si>
  <si>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</si>
  <si>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</si>
  <si>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</si>
  <si>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</si>
  <si>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</si>
  <si>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</si>
  <si>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</si>
  <si>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</si>
  <si>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</si>
  <si>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</si>
  <si>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</si>
  <si>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</si>
  <si>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</si>
  <si>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</si>
  <si>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</si>
  <si>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</si>
  <si>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</si>
  <si>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</si>
  <si>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</si>
  <si>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</si>
  <si>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</si>
  <si>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</si>
  <si>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</si>
  <si>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</si>
  <si>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</si>
  <si>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</si>
  <si>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</si>
  <si>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</si>
  <si>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</si>
  <si>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</si>
  <si>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</si>
  <si>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</si>
  <si>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</si>
  <si>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</si>
  <si>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</si>
  <si>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</si>
  <si>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</si>
  <si>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</si>
  <si>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</si>
  <si>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</si>
  <si>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</si>
  <si>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</si>
  <si>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</si>
  <si>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</si>
  <si>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</si>
  <si>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</si>
  <si>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</si>
  <si>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</si>
  <si>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</si>
  <si>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</si>
  <si>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</si>
  <si>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</si>
  <si>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</si>
  <si>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</si>
  <si>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</si>
  <si>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</si>
  <si>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</si>
  <si>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</si>
  <si>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</si>
  <si>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</si>
  <si>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</si>
  <si>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</si>
  <si>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</si>
  <si>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</si>
  <si>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</si>
  <si>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</si>
  <si>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</si>
  <si>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</si>
  <si>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</si>
  <si>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</si>
  <si>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</si>
  <si>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</si>
  <si>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</si>
  <si>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</si>
  <si>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</si>
  <si>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</si>
  <si>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</si>
  <si>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</si>
  <si>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</si>
  <si>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</si>
  <si>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</si>
  <si>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</si>
  <si>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</si>
  <si>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</si>
  <si>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</si>
  <si>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</si>
  <si>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</si>
  <si>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</si>
  <si>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</si>
  <si>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</si>
  <si>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</si>
  <si>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</si>
  <si>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</si>
  <si>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</si>
  <si>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</si>
  <si>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</si>
  <si>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</si>
  <si>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</si>
  <si>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</si>
  <si>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</si>
  <si>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</si>
  <si>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</si>
  <si>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</si>
  <si>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</si>
  <si>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</si>
  <si>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</si>
  <si>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</si>
  <si>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</si>
  <si>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</si>
  <si>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</si>
  <si>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</si>
  <si>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</si>
  <si>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</si>
  <si>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</si>
  <si>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</si>
  <si>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</si>
  <si>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</si>
  <si>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</si>
  <si>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</si>
  <si>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</si>
  <si>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</si>
  <si>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</si>
  <si>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</si>
  <si>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</si>
  <si>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</si>
  <si>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</si>
  <si>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</si>
  <si>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</si>
  <si>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</si>
  <si>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</si>
  <si>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</si>
  <si>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</si>
  <si>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</si>
  <si>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</si>
  <si>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</si>
  <si>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</si>
  <si>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</si>
  <si>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</si>
  <si>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</si>
  <si>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</si>
  <si>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</si>
  <si>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</si>
  <si>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</si>
  <si>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</si>
  <si>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</si>
  <si>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</si>
  <si>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</si>
  <si>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</si>
  <si>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</si>
  <si>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</si>
  <si>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</si>
  <si>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</si>
  <si>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</si>
  <si>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</si>
  <si>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</si>
  <si>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</si>
  <si>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</si>
  <si>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</si>
  <si>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</si>
  <si>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</si>
  <si>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</si>
  <si>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</si>
  <si>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</si>
  <si>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</si>
  <si>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</si>
  <si>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</si>
  <si>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</si>
  <si>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</si>
  <si>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</si>
  <si>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</si>
  <si>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</si>
  <si>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</si>
  <si>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</si>
  <si>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</si>
  <si>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</si>
  <si>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</si>
  <si>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</si>
  <si>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</si>
  <si>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</si>
  <si>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</si>
  <si>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</si>
  <si>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</si>
  <si>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</si>
  <si>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</si>
  <si>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</si>
  <si>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</si>
  <si>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</si>
  <si>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</si>
  <si>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</si>
  <si>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</si>
  <si>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</si>
  <si>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</si>
  <si>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</si>
  <si>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</si>
  <si>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</si>
  <si>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</si>
  <si>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</si>
  <si>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</si>
  <si>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</si>
  <si>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</si>
  <si>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</si>
  <si>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</si>
  <si>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</si>
  <si>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</si>
  <si>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</si>
  <si>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</si>
  <si>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</si>
  <si>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</si>
  <si>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</si>
  <si>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</si>
  <si>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</si>
  <si>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</si>
  <si>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</si>
  <si>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</si>
  <si>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</si>
  <si>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</si>
  <si>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</si>
  <si>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</si>
  <si>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</si>
  <si>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</si>
  <si>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</si>
  <si>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</si>
  <si>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</si>
  <si>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</si>
  <si>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</si>
  <si>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</si>
  <si>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</si>
  <si>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</si>
  <si>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</si>
  <si>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</si>
  <si>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</si>
  <si>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</si>
  <si>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</si>
  <si>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</si>
  <si>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</si>
  <si>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</si>
  <si>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</si>
  <si>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</si>
  <si>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</si>
  <si>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</si>
  <si>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</si>
  <si>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</si>
  <si>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</si>
  <si>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</si>
  <si>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</si>
  <si>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</si>
  <si>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</si>
  <si>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</si>
  <si>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</si>
  <si>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</si>
  <si>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</si>
  <si>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</si>
  <si>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</si>
  <si>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</si>
  <si>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</si>
  <si>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</si>
  <si>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</si>
  <si>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</si>
  <si>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</si>
  <si>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</si>
  <si>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</si>
  <si>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</si>
  <si>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</si>
  <si>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</si>
  <si>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</si>
  <si>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</si>
  <si>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</si>
  <si>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</si>
  <si>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</si>
  <si>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</si>
  <si>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</si>
  <si>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</si>
  <si>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</si>
  <si>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</si>
  <si>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</si>
  <si>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</si>
  <si>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</si>
  <si>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</si>
  <si>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</si>
  <si>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</si>
  <si>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</si>
  <si>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</si>
  <si>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</si>
  <si>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</si>
  <si>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</si>
  <si>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</si>
  <si>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</si>
  <si>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</si>
  <si>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</si>
  <si>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</si>
  <si>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</si>
  <si>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</si>
  <si>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</si>
  <si>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</si>
  <si>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</si>
  <si>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</si>
  <si>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</si>
  <si>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</si>
  <si>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</si>
  <si>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</si>
  <si>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</si>
  <si>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</si>
  <si>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</si>
  <si>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</si>
  <si>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</si>
  <si>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</si>
  <si>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</si>
  <si>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</si>
  <si>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</si>
  <si>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</si>
  <si>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</si>
  <si>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</si>
  <si>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</si>
  <si>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</si>
  <si>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</si>
  <si>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</si>
  <si>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</si>
  <si>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</si>
  <si>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</si>
  <si>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</si>
  <si>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</si>
  <si>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</si>
  <si>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</si>
  <si>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</si>
  <si>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</si>
  <si>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</si>
  <si>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</si>
  <si>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</si>
  <si>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</si>
  <si>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</si>
  <si>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</si>
  <si>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</si>
  <si>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</si>
  <si>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</si>
  <si>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</si>
  <si>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</si>
  <si>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</si>
  <si>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</si>
  <si>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</si>
  <si>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</si>
  <si>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</si>
  <si>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</si>
  <si>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</si>
  <si>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</si>
  <si>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</si>
  <si>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</si>
  <si>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</si>
  <si>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</si>
  <si>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</si>
  <si>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</si>
  <si>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</si>
  <si>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</si>
  <si>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</si>
  <si>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</si>
  <si>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</si>
  <si>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</si>
  <si>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</si>
  <si>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</si>
  <si>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</si>
  <si>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</si>
  <si>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</si>
  <si>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</si>
  <si>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</si>
  <si>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</si>
  <si>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</si>
  <si>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</si>
  <si>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</si>
  <si>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</si>
  <si>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</si>
  <si>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</si>
  <si>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</si>
  <si>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</si>
  <si>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</si>
  <si>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</si>
  <si>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</si>
  <si>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</si>
  <si>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</si>
  <si>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</si>
  <si>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</si>
  <si>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</si>
  <si>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</si>
  <si>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</si>
  <si>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</si>
  <si>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</si>
  <si>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</si>
  <si>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</si>
  <si>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</si>
  <si>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</si>
  <si>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</si>
  <si>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</si>
  <si>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</si>
  <si>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</si>
  <si>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</si>
  <si>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</si>
  <si>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</si>
  <si>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</si>
  <si>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</si>
  <si>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</si>
  <si>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</si>
  <si>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</si>
  <si>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</si>
  <si>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</si>
  <si>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</si>
  <si>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</si>
  <si>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</si>
  <si>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</si>
  <si>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</si>
  <si>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</si>
  <si>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</si>
  <si>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</si>
  <si>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</si>
  <si>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</si>
  <si>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</si>
  <si>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</si>
  <si>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</si>
  <si>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</si>
  <si>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</si>
  <si>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</si>
  <si>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</si>
  <si>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</si>
  <si>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</si>
  <si>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</si>
  <si>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</si>
  <si>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</si>
  <si>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</si>
  <si>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</si>
  <si>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</si>
  <si>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</si>
  <si>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</si>
  <si>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</si>
  <si>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</si>
  <si>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</si>
  <si>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</si>
  <si>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</si>
  <si>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</si>
  <si>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</si>
  <si>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</si>
  <si>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</si>
  <si>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</si>
  <si>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</si>
  <si>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</si>
  <si>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</si>
  <si>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</si>
  <si>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</si>
  <si>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</si>
  <si>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</si>
  <si>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</si>
  <si>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</si>
  <si>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</si>
  <si>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</si>
  <si>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</si>
  <si>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</si>
  <si>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</si>
  <si>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</si>
  <si>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</si>
  <si>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</si>
  <si>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</si>
  <si>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</si>
  <si>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</si>
  <si>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</si>
  <si>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</si>
  <si>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</si>
  <si>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</si>
  <si>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</si>
  <si>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</si>
  <si>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</si>
  <si>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</si>
  <si>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</si>
  <si>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</si>
  <si>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</si>
  <si>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</si>
  <si>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</si>
  <si>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</si>
  <si>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</si>
  <si>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</si>
  <si>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</si>
  <si>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</si>
  <si>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</si>
  <si>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</si>
  <si>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</si>
  <si>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</si>
  <si>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</si>
  <si>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</si>
  <si>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</si>
  <si>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</si>
  <si>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</si>
  <si>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</si>
  <si>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</si>
  <si>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</si>
  <si>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</si>
  <si>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</si>
  <si>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</si>
  <si>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</si>
  <si>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</si>
  <si>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</si>
  <si>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</si>
  <si>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</si>
  <si>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</si>
  <si>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</si>
  <si>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</si>
  <si>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</si>
  <si>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</si>
  <si>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</si>
  <si>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</si>
  <si>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</si>
  <si>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</si>
  <si>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</si>
  <si>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</si>
  <si>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</si>
  <si>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</si>
  <si>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</si>
  <si>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</si>
  <si>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</si>
  <si>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</si>
  <si>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</si>
  <si>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</si>
  <si>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</si>
  <si>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</si>
  <si>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</si>
  <si>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</si>
  <si>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</si>
  <si>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</si>
  <si>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</si>
  <si>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</si>
  <si>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</si>
  <si>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</si>
  <si>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</si>
  <si>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</si>
  <si>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</si>
  <si>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</si>
  <si>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</si>
  <si>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</si>
  <si>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</si>
  <si>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</si>
  <si>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</si>
  <si>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</si>
  <si>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</si>
  <si>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</si>
  <si>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</si>
  <si>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</si>
  <si>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</si>
  <si>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</si>
  <si>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</si>
  <si>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</si>
  <si>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</si>
  <si>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</si>
  <si>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</si>
  <si>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</si>
  <si>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</si>
  <si>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</si>
  <si>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</si>
  <si>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</si>
  <si>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</si>
  <si>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</si>
  <si>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</si>
  <si>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</si>
  <si>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</si>
  <si>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</si>
  <si>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</si>
  <si>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</si>
  <si>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</si>
  <si>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</si>
  <si>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</si>
  <si>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</si>
  <si>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</si>
  <si>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</si>
  <si>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</si>
  <si>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</si>
  <si>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</si>
  <si>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</si>
  <si>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</si>
  <si>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</si>
  <si>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</si>
  <si>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</si>
  <si>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</si>
  <si>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</si>
  <si>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</si>
  <si>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</si>
  <si>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</si>
  <si>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</si>
  <si>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</si>
  <si>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</si>
  <si>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</si>
  <si>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</si>
  <si>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</si>
  <si>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</si>
  <si>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</si>
  <si>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</si>
  <si>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</si>
  <si>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</si>
  <si>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</si>
  <si>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</si>
  <si>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</si>
  <si>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</si>
  <si>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</si>
  <si>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</si>
  <si>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</si>
  <si>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</si>
  <si>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</si>
  <si>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</si>
  <si>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</si>
  <si>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</si>
  <si>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</si>
  <si>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</si>
  <si>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</si>
  <si>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</si>
  <si>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</si>
  <si>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</si>
  <si>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</si>
  <si>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</si>
  <si>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</si>
  <si>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</si>
  <si>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</si>
  <si>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</si>
  <si>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</si>
  <si>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</si>
  <si>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</si>
  <si>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</si>
  <si>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</si>
  <si>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</si>
  <si>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</si>
  <si>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</si>
  <si>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</si>
  <si>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</si>
  <si>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</si>
  <si>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</si>
  <si>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</si>
  <si>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</si>
  <si>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</si>
  <si>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</si>
  <si>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</si>
  <si>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</si>
  <si>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</si>
  <si>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</si>
  <si>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</si>
  <si>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</si>
  <si>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</si>
  <si>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</si>
  <si>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</si>
  <si>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</si>
  <si>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</si>
  <si>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</si>
  <si>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</si>
  <si>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</si>
  <si>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</si>
  <si>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</si>
  <si>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</si>
  <si>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</si>
  <si>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</si>
  <si>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</si>
  <si>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</si>
  <si>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</si>
  <si>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</si>
  <si>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</si>
  <si>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</si>
  <si>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</si>
  <si>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</si>
  <si>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</si>
  <si>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</si>
  <si>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</si>
  <si>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</si>
  <si>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</si>
  <si>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</si>
  <si>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</si>
  <si>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</si>
  <si>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</si>
  <si>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</si>
  <si>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</si>
  <si>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</si>
  <si>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</si>
  <si>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</si>
  <si>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</si>
  <si>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</si>
  <si>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</si>
  <si>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</si>
  <si>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</si>
  <si>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</si>
  <si>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</si>
  <si>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</si>
  <si>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</si>
  <si>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</si>
  <si>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</si>
  <si>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</si>
  <si>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</si>
  <si>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</si>
  <si>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</si>
  <si>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</si>
  <si>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</si>
  <si>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</si>
  <si>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</si>
  <si>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</si>
  <si>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</si>
  <si>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</si>
  <si>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</si>
  <si>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</si>
  <si>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</si>
  <si>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</si>
  <si>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</si>
  <si>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</si>
  <si>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</si>
  <si>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</si>
  <si>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</si>
  <si>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</si>
  <si>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</si>
  <si>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</si>
  <si>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</si>
  <si>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</si>
  <si>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</si>
  <si>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</si>
  <si>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</si>
  <si>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</si>
  <si>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</si>
  <si>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</si>
  <si>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</si>
  <si>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</si>
  <si>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</si>
  <si>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</si>
  <si>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</si>
  <si>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</si>
  <si>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</si>
  <si>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</si>
  <si>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</si>
  <si>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</si>
  <si>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</si>
  <si>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</si>
  <si>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</si>
  <si>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</si>
  <si>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</si>
  <si>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</si>
  <si>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</si>
  <si>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</si>
  <si>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</si>
  <si>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</si>
  <si>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</si>
  <si>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</si>
  <si>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</si>
  <si>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</si>
  <si>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</si>
  <si>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</si>
  <si>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</si>
  <si>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</si>
  <si>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</si>
  <si>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</si>
  <si>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</si>
  <si>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</si>
  <si>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</si>
  <si>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</si>
  <si>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</si>
  <si>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</si>
  <si>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</si>
  <si>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</si>
  <si>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</si>
  <si>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</si>
  <si>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</si>
  <si>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</si>
  <si>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</si>
  <si>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</si>
  <si>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</si>
  <si>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</si>
  <si>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</si>
  <si>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</si>
  <si>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</si>
  <si>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</si>
  <si>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</si>
  <si>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</si>
  <si>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</si>
  <si>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</si>
  <si>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</si>
  <si>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</si>
  <si>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</si>
  <si>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</si>
  <si>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</si>
  <si>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</si>
  <si>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</si>
  <si>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</si>
  <si>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</si>
  <si>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</si>
  <si>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</si>
  <si>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</si>
  <si>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</si>
  <si>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</si>
  <si>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</si>
  <si>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</si>
  <si>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</si>
  <si>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</si>
  <si>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</si>
  <si>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</si>
  <si>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</si>
  <si>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</si>
  <si>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</si>
  <si>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</si>
  <si>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</si>
  <si>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</si>
  <si>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</si>
  <si>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</si>
  <si>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</si>
  <si>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</si>
  <si>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</si>
  <si>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</si>
  <si>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</si>
  <si>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</si>
  <si>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</si>
  <si>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</si>
  <si>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</si>
  <si>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</si>
  <si>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</si>
  <si>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</si>
  <si>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</si>
  <si>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</si>
  <si>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</si>
  <si>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</si>
  <si>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</si>
  <si>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</si>
  <si>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</si>
  <si>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</si>
  <si>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</si>
  <si>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</si>
  <si>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</si>
  <si>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</si>
  <si>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</si>
  <si>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</si>
  <si>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</si>
  <si>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</si>
  <si>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</si>
  <si>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</si>
  <si>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</si>
  <si>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</si>
  <si>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</si>
  <si>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</si>
  <si>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</si>
  <si>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</si>
  <si>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</si>
  <si>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</si>
  <si>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</si>
  <si>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</si>
  <si>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</si>
  <si>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</si>
  <si>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</si>
  <si>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</si>
  <si>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</si>
  <si>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</si>
  <si>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</si>
  <si>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</si>
  <si>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</si>
  <si>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</si>
  <si>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</si>
  <si>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</si>
  <si>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</si>
  <si>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</si>
  <si>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</si>
  <si>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</si>
  <si>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</si>
  <si>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</si>
  <si>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</si>
  <si>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</si>
  <si>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</si>
  <si>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</si>
  <si>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</si>
  <si>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</si>
  <si>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</si>
  <si>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</si>
  <si>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</si>
  <si>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</si>
  <si>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</si>
  <si>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</si>
  <si>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</si>
  <si>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</si>
  <si>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</si>
  <si>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</si>
  <si>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</si>
  <si>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</si>
  <si>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</si>
  <si>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</si>
  <si>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</si>
  <si>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</si>
  <si>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</si>
  <si>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</si>
  <si>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</si>
  <si>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</si>
  <si>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</si>
  <si>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</si>
  <si>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</si>
  <si>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</si>
  <si>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</si>
  <si>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</si>
  <si>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</si>
  <si>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</si>
  <si>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</si>
  <si>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</si>
  <si>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</si>
  <si>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</si>
  <si>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</si>
  <si>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</si>
  <si>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</si>
  <si>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</si>
  <si>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</si>
  <si>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</si>
  <si>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</si>
  <si>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</si>
  <si>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</si>
  <si>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</si>
  <si>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</si>
  <si>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</si>
  <si>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</si>
  <si>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</si>
  <si>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</si>
  <si>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</si>
  <si>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</si>
  <si>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</si>
  <si>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</si>
  <si>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</si>
  <si>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</si>
  <si>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</si>
  <si>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</si>
  <si>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</si>
  <si>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</si>
  <si>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</si>
  <si>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</si>
  <si>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</si>
  <si>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</si>
  <si>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</si>
  <si>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</si>
  <si>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</si>
  <si>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</si>
  <si>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</si>
  <si>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</si>
  <si>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</si>
  <si>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</si>
  <si>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</si>
  <si>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</si>
  <si>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</si>
  <si>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</si>
  <si>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</si>
  <si>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</si>
  <si>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</si>
  <si>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</si>
  <si>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</si>
  <si>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</si>
  <si>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</si>
  <si>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</si>
  <si>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</si>
  <si>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</si>
  <si>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</si>
  <si>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</si>
  <si>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</si>
  <si>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</si>
  <si>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</si>
  <si>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</si>
  <si>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</si>
  <si>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</si>
  <si>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</si>
  <si>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</si>
  <si>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</si>
  <si>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</si>
  <si>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</si>
  <si>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</si>
  <si>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</si>
  <si>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</si>
  <si>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</si>
  <si>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</si>
  <si>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</si>
  <si>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</si>
  <si>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</si>
  <si>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</si>
  <si>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</si>
  <si>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</si>
  <si>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</si>
  <si>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</si>
  <si>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</si>
  <si>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</si>
  <si>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</si>
  <si>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</si>
  <si>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</si>
  <si>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</si>
  <si>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</si>
  <si>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</si>
  <si>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</si>
  <si>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</si>
  <si>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</si>
  <si>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</si>
  <si>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</si>
  <si>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</si>
  <si>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</si>
  <si>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</si>
  <si>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</si>
  <si>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</si>
  <si>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</si>
  <si>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</si>
  <si>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</si>
  <si>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</si>
  <si>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</si>
  <si>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</si>
  <si>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</si>
  <si>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</si>
  <si>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</si>
  <si>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</si>
  <si>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</si>
  <si>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</si>
  <si>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</si>
  <si>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</si>
  <si>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</si>
  <si>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</si>
  <si>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</si>
  <si>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</si>
  <si>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</si>
  <si>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</si>
  <si>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</si>
  <si>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</si>
  <si>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</si>
  <si>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</si>
  <si>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</si>
  <si>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</si>
  <si>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</si>
  <si>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</si>
  <si>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</si>
  <si>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</si>
  <si>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</si>
  <si>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</si>
  <si>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</si>
  <si>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</si>
  <si>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</si>
  <si>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</si>
  <si>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</si>
  <si>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</si>
  <si>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</si>
  <si>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</si>
  <si>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</si>
  <si>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</si>
  <si>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</si>
  <si>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</si>
  <si>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</si>
  <si>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</si>
  <si>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</si>
  <si>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</si>
  <si>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</si>
  <si>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</si>
  <si>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</si>
  <si>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</si>
  <si>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</si>
  <si>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</si>
  <si>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</si>
  <si>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</si>
  <si>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</si>
  <si>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</si>
  <si>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</si>
  <si>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</si>
  <si>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</si>
  <si>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</si>
  <si>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</si>
  <si>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</si>
  <si>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</si>
  <si>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</si>
  <si>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</si>
  <si>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</si>
  <si>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</si>
  <si>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</si>
  <si>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</si>
  <si>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</si>
  <si>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</si>
  <si>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</si>
  <si>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</si>
  <si>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</si>
  <si>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</si>
  <si>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</si>
  <si>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</si>
  <si>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</si>
  <si>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</si>
  <si>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</si>
  <si>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</si>
  <si>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</si>
  <si>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</si>
  <si>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</si>
  <si>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</si>
  <si>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</si>
  <si>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</si>
  <si>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</si>
  <si>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</si>
  <si>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</si>
  <si>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</si>
  <si>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</si>
  <si>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</si>
  <si>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</si>
  <si>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</si>
  <si>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</si>
  <si>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</si>
  <si>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</si>
  <si>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</si>
  <si>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</si>
  <si>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</si>
  <si>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</si>
  <si>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</si>
  <si>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</si>
  <si>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</si>
  <si>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</si>
  <si>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</si>
  <si>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</si>
  <si>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</si>
  <si>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</si>
  <si>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</si>
  <si>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</si>
  <si>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</si>
  <si>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</si>
  <si>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</si>
  <si>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</si>
  <si>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</si>
  <si>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</si>
  <si>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</si>
  <si>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</si>
  <si>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</si>
  <si>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</si>
  <si>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</si>
  <si>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</si>
  <si>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</si>
  <si>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</si>
  <si>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</si>
  <si>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</si>
  <si>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</si>
  <si>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</si>
  <si>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</si>
  <si>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</si>
  <si>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</si>
  <si>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</si>
  <si>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</si>
  <si>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</si>
  <si>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</si>
  <si>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</si>
  <si>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</si>
  <si>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</si>
  <si>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</si>
  <si>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</si>
  <si>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</si>
  <si>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</si>
  <si>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</si>
  <si>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</si>
  <si>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</si>
  <si>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</si>
  <si>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</si>
  <si>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</si>
  <si>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</si>
  <si>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</si>
  <si>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</si>
  <si>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</si>
  <si>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</si>
  <si>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</si>
  <si>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</si>
  <si>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</si>
  <si>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</si>
  <si>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</si>
  <si>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</si>
  <si>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</si>
  <si>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</si>
  <si>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</si>
  <si>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</si>
  <si>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</si>
  <si>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</si>
  <si>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</si>
  <si>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</si>
  <si>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</si>
  <si>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</si>
  <si>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</si>
  <si>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</si>
  <si>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</si>
  <si>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</si>
  <si>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</si>
  <si>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</si>
  <si>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</si>
  <si>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</si>
  <si>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</si>
  <si>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</si>
  <si>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</si>
  <si>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</si>
  <si>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</si>
  <si>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</si>
  <si>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</si>
  <si>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</si>
  <si>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</si>
  <si>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</si>
  <si>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</si>
  <si>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</si>
  <si>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</si>
  <si>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</si>
  <si>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</si>
  <si>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</si>
  <si>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</si>
  <si>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</si>
  <si>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</si>
  <si>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</si>
  <si>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</si>
  <si>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</si>
  <si>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</si>
  <si>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</si>
  <si>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</si>
  <si>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</si>
  <si>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</si>
  <si>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</si>
  <si>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</si>
  <si>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</si>
  <si>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</si>
  <si>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</si>
  <si>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</si>
  <si>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</si>
  <si>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</si>
  <si>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</si>
  <si>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</si>
  <si>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</si>
  <si>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</si>
  <si>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</si>
  <si>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</si>
  <si>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</si>
  <si>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</si>
  <si>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</si>
  <si>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</si>
  <si>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</si>
  <si>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</si>
  <si>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</si>
  <si>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</si>
  <si>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</si>
  <si>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</si>
  <si>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</si>
  <si>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</si>
  <si>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</si>
  <si>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</si>
  <si>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</si>
  <si>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</si>
  <si>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</si>
  <si>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</si>
  <si>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</si>
  <si>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</si>
  <si>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</si>
  <si>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</si>
  <si>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</si>
  <si>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</si>
  <si>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</si>
  <si>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</si>
  <si>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</si>
  <si>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</si>
  <si>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</si>
  <si>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</si>
  <si>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</si>
  <si>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</si>
  <si>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</si>
  <si>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</si>
  <si>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</si>
  <si>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</si>
  <si>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</si>
  <si>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</si>
  <si>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</si>
  <si>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</si>
  <si>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</si>
  <si>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</si>
  <si>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</si>
  <si>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</si>
  <si>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</si>
  <si>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</si>
  <si>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</si>
  <si>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</si>
  <si>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</si>
  <si>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</si>
  <si>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</si>
  <si>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</si>
  <si>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</si>
  <si>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</si>
  <si>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</si>
  <si>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</si>
  <si>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</si>
  <si>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</si>
  <si>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</si>
  <si>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</si>
  <si>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</si>
  <si>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</si>
  <si>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</si>
  <si>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</si>
  <si>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</si>
  <si>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</si>
  <si>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</si>
  <si>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</si>
  <si>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</si>
  <si>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</si>
  <si>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</si>
  <si>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</si>
  <si>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</si>
  <si>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</si>
  <si>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</si>
  <si>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</si>
  <si>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</si>
  <si>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</si>
  <si>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</si>
  <si>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</si>
  <si>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</si>
  <si>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</si>
  <si>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</si>
  <si>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</si>
  <si>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</si>
  <si>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</si>
  <si>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</si>
  <si>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</si>
  <si>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</si>
  <si>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</si>
  <si>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</si>
  <si>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</si>
  <si>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</si>
  <si>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</si>
  <si>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</si>
  <si>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</si>
  <si>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</si>
  <si>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</si>
  <si>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</si>
  <si>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</si>
  <si>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</si>
  <si>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</si>
  <si>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</si>
  <si>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</si>
  <si>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</si>
  <si>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</si>
  <si>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</si>
  <si>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</si>
  <si>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</si>
  <si>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</si>
  <si>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</si>
  <si>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</si>
  <si>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</si>
  <si>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</si>
  <si>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</si>
  <si>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</si>
  <si>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</si>
  <si>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</si>
  <si>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</si>
  <si>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</si>
  <si>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</si>
  <si>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</si>
  <si>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</si>
  <si>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</si>
  <si>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</si>
  <si>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</si>
  <si>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</si>
  <si>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</si>
  <si>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</si>
  <si>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</si>
  <si>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</si>
  <si>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</si>
  <si>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</si>
  <si>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</si>
  <si>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</si>
  <si>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</si>
  <si>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</si>
  <si>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</si>
  <si>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</si>
  <si>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</si>
  <si>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</si>
  <si>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</si>
  <si>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</si>
  <si>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</si>
  <si>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</si>
  <si>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</si>
  <si>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</si>
  <si>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</si>
  <si>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</si>
  <si>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</si>
  <si>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</si>
  <si>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</si>
  <si>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</si>
  <si>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</si>
  <si>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</si>
  <si>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</si>
  <si>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</si>
  <si>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</si>
  <si>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</si>
  <si>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</si>
  <si>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</si>
  <si>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</si>
  <si>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</si>
  <si>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</si>
  <si>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</si>
  <si>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</si>
  <si>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</si>
  <si>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</si>
  <si>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</si>
  <si>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</si>
  <si>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</si>
  <si>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</si>
  <si>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</si>
  <si>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</si>
  <si>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</si>
  <si>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</si>
  <si>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</si>
  <si>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</si>
  <si>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</si>
  <si>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</si>
  <si>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</si>
  <si>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</si>
  <si>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</si>
  <si>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</si>
  <si>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</si>
  <si>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</si>
  <si>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</si>
  <si>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</si>
  <si>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</si>
  <si>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</si>
  <si>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</si>
  <si>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</si>
  <si>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</si>
  <si>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</si>
  <si>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</si>
  <si>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</si>
  <si>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</si>
  <si>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</si>
  <si>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</si>
  <si>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</si>
  <si>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</si>
  <si>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</si>
  <si>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</si>
  <si>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</si>
  <si>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</si>
  <si>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</si>
  <si>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</si>
  <si>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</si>
  <si>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</si>
  <si>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</si>
  <si>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</si>
  <si>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</si>
  <si>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</si>
  <si>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</si>
  <si>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</si>
  <si>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</si>
  <si>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</si>
  <si>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</si>
  <si>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</si>
  <si>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</si>
  <si>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</si>
  <si>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</si>
  <si>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</si>
  <si>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</si>
  <si>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</si>
  <si>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</si>
  <si>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</si>
  <si>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</si>
  <si>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</si>
  <si>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</si>
  <si>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</si>
  <si>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</si>
  <si>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</si>
  <si>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</si>
  <si>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</si>
  <si>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</si>
  <si>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</si>
  <si>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</si>
  <si>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</si>
  <si>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</si>
  <si>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</si>
  <si>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</si>
  <si>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</si>
  <si>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</si>
  <si>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</si>
  <si>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</si>
  <si>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</si>
  <si>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</si>
  <si>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</si>
  <si>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</si>
  <si>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</si>
  <si>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</si>
  <si>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</si>
  <si>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</si>
  <si>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</si>
  <si>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</si>
  <si>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</si>
  <si>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</si>
  <si>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</si>
  <si>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</si>
  <si>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</si>
  <si>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</si>
  <si>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</si>
  <si>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</si>
  <si>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</si>
  <si>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</si>
  <si>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</si>
  <si>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</si>
  <si>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</si>
  <si>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</si>
  <si>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</si>
  <si>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</si>
  <si>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</si>
  <si>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</si>
  <si>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</si>
  <si>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</si>
  <si>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</si>
  <si>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</si>
  <si>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</si>
  <si>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</si>
  <si>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</si>
  <si>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</si>
  <si>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</si>
  <si>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</si>
  <si>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</si>
  <si>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</si>
  <si>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</si>
  <si>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</si>
  <si>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</si>
  <si>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</si>
  <si>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</si>
  <si>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</si>
  <si>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</si>
  <si>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</si>
  <si>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</si>
  <si>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</si>
  <si>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</si>
  <si>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</si>
  <si>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</si>
  <si>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</si>
  <si>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</si>
  <si>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</si>
  <si>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</si>
  <si>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</si>
  <si>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</si>
  <si>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</si>
  <si>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</si>
  <si>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</si>
  <si>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</si>
  <si>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</si>
  <si>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</si>
  <si>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</si>
  <si>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</si>
  <si>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</si>
  <si>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</si>
  <si>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</si>
  <si>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</si>
  <si>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</si>
  <si>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</si>
  <si>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</si>
  <si>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</si>
  <si>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</si>
  <si>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</si>
  <si>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</si>
  <si>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</si>
  <si>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</si>
  <si>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</si>
  <si>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</si>
  <si>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</si>
  <si>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</si>
  <si>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</si>
  <si>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</si>
  <si>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</si>
  <si>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</si>
  <si>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</si>
  <si>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</si>
  <si>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</si>
  <si>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</si>
  <si>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</si>
  <si>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</si>
  <si>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</si>
  <si>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</si>
  <si>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</si>
  <si>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</si>
  <si>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</si>
  <si>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</si>
  <si>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</si>
  <si>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</si>
  <si>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</si>
  <si>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</si>
  <si>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</si>
  <si>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</si>
  <si>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</si>
  <si>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</si>
  <si>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</si>
  <si>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</si>
  <si>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</si>
  <si>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</si>
  <si>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</si>
  <si>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</si>
  <si>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</si>
  <si>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</si>
  <si>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</si>
  <si>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</si>
  <si>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</si>
  <si>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</si>
  <si>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</si>
  <si>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</si>
  <si>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</si>
  <si>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</si>
  <si>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</si>
  <si>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</si>
  <si>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</si>
  <si>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</si>
  <si>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</si>
  <si>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</si>
  <si>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</si>
  <si>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</si>
  <si>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</si>
  <si>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</si>
  <si>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</si>
  <si>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</si>
  <si>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</si>
  <si>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</si>
  <si>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</si>
  <si>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</si>
  <si>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</si>
  <si>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</si>
  <si>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</si>
  <si>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</si>
  <si>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</si>
  <si>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</si>
  <si>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</si>
  <si>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</si>
  <si>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</si>
  <si>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</si>
  <si>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</si>
  <si>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</si>
  <si>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</si>
  <si>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</si>
  <si>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</si>
  <si>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</si>
  <si>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</si>
  <si>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</si>
  <si>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</si>
  <si>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</si>
  <si>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</si>
  <si>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</si>
  <si>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</si>
  <si>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</si>
  <si>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</si>
  <si>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</si>
  <si>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</si>
  <si>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</si>
  <si>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</si>
  <si>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</si>
  <si>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</si>
  <si>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</si>
  <si>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</si>
  <si>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</si>
  <si>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</si>
  <si>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</si>
  <si>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</si>
  <si>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</si>
  <si>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</si>
  <si>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</si>
  <si>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</si>
  <si>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</si>
  <si>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</si>
  <si>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</si>
  <si>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</si>
  <si>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</si>
  <si>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</si>
  <si>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</si>
  <si>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</si>
  <si>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</si>
  <si>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</si>
  <si>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</si>
  <si>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</si>
  <si>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</si>
  <si>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</si>
  <si>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</si>
  <si>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</si>
  <si>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</si>
  <si>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</si>
  <si>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</si>
  <si>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</si>
  <si>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</si>
  <si>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</si>
  <si>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</si>
  <si>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</si>
  <si>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</si>
  <si>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</si>
  <si>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</si>
  <si>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</si>
  <si>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</si>
  <si>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</si>
  <si>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</si>
  <si>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</si>
  <si>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</si>
  <si>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</si>
  <si>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</si>
  <si>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</si>
  <si>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</si>
  <si>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</si>
  <si>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</si>
  <si>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</si>
  <si>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</si>
  <si>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</si>
  <si>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</si>
  <si>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</si>
  <si>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</si>
  <si>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</si>
  <si>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</si>
  <si>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</si>
  <si>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</si>
  <si>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</si>
  <si>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</si>
  <si>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</si>
  <si>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</si>
  <si>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</si>
  <si>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</si>
  <si>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</si>
  <si>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</si>
  <si>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</si>
  <si>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</si>
  <si>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</si>
  <si>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</si>
  <si>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</si>
  <si>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</si>
  <si>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</si>
  <si>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</si>
  <si>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</si>
  <si>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</si>
  <si>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</si>
  <si>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</si>
  <si>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</si>
  <si>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</si>
  <si>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</si>
  <si>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</si>
  <si>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</si>
  <si>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</si>
  <si>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</si>
  <si>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</si>
  <si>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</si>
  <si>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</si>
  <si>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</si>
  <si>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</si>
  <si>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</si>
  <si>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</si>
  <si>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</si>
  <si>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</si>
  <si>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</si>
  <si>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</si>
  <si>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</si>
  <si>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</si>
  <si>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</si>
  <si>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</si>
  <si>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</si>
  <si>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</si>
  <si>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</si>
  <si>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</si>
  <si>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</si>
  <si>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</si>
  <si>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</si>
  <si>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</si>
  <si>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</si>
  <si>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</si>
  <si>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</si>
  <si>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</si>
  <si>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</si>
  <si>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</si>
  <si>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</si>
  <si>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</si>
  <si>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</si>
  <si>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</si>
  <si>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</si>
  <si>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</si>
  <si>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</si>
  <si>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</si>
  <si>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</si>
  <si>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</si>
  <si>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</si>
  <si>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</si>
  <si>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</si>
  <si>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</si>
  <si>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</si>
  <si>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</si>
  <si>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</si>
  <si>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</si>
  <si>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</si>
  <si>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</si>
  <si>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</si>
  <si>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</si>
  <si>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</si>
  <si>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</si>
  <si>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</si>
  <si>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</si>
  <si>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</si>
  <si>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</si>
  <si>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</si>
  <si>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</si>
  <si>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</si>
  <si>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</si>
  <si>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</si>
  <si>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</si>
  <si>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</si>
  <si>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</si>
  <si>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</si>
  <si>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</si>
  <si>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</si>
  <si>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</si>
  <si>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</si>
  <si>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</si>
  <si>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</si>
  <si>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</si>
  <si>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</si>
  <si>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</si>
  <si>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</si>
  <si>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</si>
  <si>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</si>
  <si>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</si>
  <si>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</si>
  <si>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</si>
  <si>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</si>
  <si>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</si>
  <si>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</si>
  <si>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</si>
  <si>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</si>
  <si>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</si>
  <si>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</si>
  <si>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</si>
  <si>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</si>
  <si>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</si>
  <si>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</si>
  <si>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</si>
  <si>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</si>
  <si>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</si>
  <si>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</si>
  <si>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</si>
  <si>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</si>
  <si>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</si>
  <si>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</si>
  <si>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</si>
  <si>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</si>
  <si>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</si>
  <si>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</si>
  <si>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</si>
  <si>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</si>
  <si>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</si>
  <si>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</si>
  <si>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</si>
  <si>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</si>
  <si>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</si>
  <si>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</si>
  <si>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</si>
  <si>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</si>
  <si>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</si>
  <si>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</si>
  <si>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</si>
  <si>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</si>
  <si>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</si>
  <si>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</si>
  <si>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</si>
  <si>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</si>
  <si>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</si>
  <si>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</si>
  <si>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</si>
  <si>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</si>
  <si>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</si>
  <si>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</si>
  <si>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</si>
  <si>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</si>
  <si>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</si>
  <si>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</si>
  <si>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</si>
  <si>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</si>
  <si>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</si>
  <si>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</si>
  <si>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</si>
  <si>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</si>
  <si>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</si>
  <si>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</si>
  <si>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</si>
  <si>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</si>
  <si>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</si>
  <si>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</si>
  <si>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</si>
  <si>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</si>
  <si>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</si>
  <si>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</si>
  <si>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</si>
  <si>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</si>
  <si>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</si>
  <si>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</si>
  <si>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</si>
  <si>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</si>
  <si>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</si>
  <si>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</si>
  <si>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</si>
  <si>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</si>
  <si>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</si>
  <si>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</si>
  <si>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</si>
  <si>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</si>
  <si>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</si>
  <si>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</si>
  <si>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</si>
  <si>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</si>
  <si>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</si>
  <si>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</si>
  <si>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</si>
  <si>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</si>
  <si>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</si>
  <si>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</si>
  <si>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</si>
  <si>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</si>
  <si>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</si>
  <si>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</si>
  <si>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</si>
  <si>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</si>
  <si>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</si>
  <si>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</si>
  <si>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</si>
  <si>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</si>
  <si>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</si>
  <si>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</si>
  <si>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</si>
  <si>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</si>
  <si>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</si>
  <si>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</si>
  <si>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</si>
  <si>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</si>
  <si>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</si>
  <si>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</si>
  <si>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</si>
  <si>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</si>
  <si>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</si>
  <si>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</si>
  <si>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</si>
  <si>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</si>
  <si>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</si>
  <si>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</si>
  <si>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</si>
  <si>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</si>
  <si>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</si>
  <si>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</si>
  <si>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</si>
  <si>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</si>
  <si>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</si>
  <si>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</si>
  <si>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</si>
  <si>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</si>
  <si>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</si>
  <si>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</si>
  <si>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</si>
  <si>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</si>
  <si>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</si>
  <si>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</si>
  <si>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</si>
  <si>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</si>
  <si>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</si>
  <si>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</si>
  <si>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</si>
  <si>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</si>
  <si>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</si>
  <si>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</si>
  <si>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</si>
  <si>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</si>
  <si>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</si>
  <si>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</si>
  <si>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</si>
  <si>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</si>
  <si>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</si>
  <si>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</si>
  <si>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</si>
  <si>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</si>
  <si>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</si>
  <si>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</si>
  <si>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</si>
  <si>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</si>
  <si>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</si>
  <si>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</si>
  <si>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</si>
  <si>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</si>
  <si>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</si>
  <si>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</si>
  <si>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</si>
  <si>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</si>
  <si>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</si>
  <si>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</si>
  <si>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</si>
  <si>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</si>
  <si>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</si>
  <si>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</si>
  <si>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</si>
  <si>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</si>
  <si>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</si>
  <si>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</si>
  <si>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</si>
  <si>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</si>
  <si>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</si>
  <si>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</si>
  <si>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</si>
  <si>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</si>
  <si>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</si>
  <si>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</si>
  <si>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</si>
  <si>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</si>
  <si>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</si>
  <si>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</si>
  <si>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</si>
  <si>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</si>
  <si>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</si>
  <si>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</si>
  <si>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</si>
  <si>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</si>
  <si>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</si>
  <si>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</si>
  <si>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</si>
  <si>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</si>
  <si>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</si>
  <si>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</si>
  <si>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</si>
  <si>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</si>
  <si>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</si>
  <si>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</si>
  <si>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</si>
  <si>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</si>
  <si>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</si>
  <si>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</si>
  <si>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</si>
  <si>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</si>
  <si>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</si>
  <si>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</si>
  <si>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</si>
  <si>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</si>
  <si>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</si>
  <si>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</si>
  <si>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</si>
  <si>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</si>
  <si>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</si>
  <si>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</si>
  <si>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</si>
  <si>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</si>
  <si>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</si>
  <si>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</si>
  <si>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</si>
  <si>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</si>
  <si>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</si>
  <si>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</si>
  <si>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</si>
  <si>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</si>
  <si>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</si>
  <si>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</si>
  <si>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</si>
  <si>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</si>
  <si>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</si>
  <si>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</si>
  <si>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</si>
  <si>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</si>
  <si>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</si>
  <si>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</si>
  <si>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</si>
  <si>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</si>
  <si>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</si>
  <si>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</si>
  <si>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</si>
  <si>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</si>
  <si>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</si>
  <si>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</si>
  <si>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</si>
  <si>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</si>
  <si>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</si>
  <si>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</si>
  <si>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</si>
  <si>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</si>
  <si>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</si>
  <si>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</si>
  <si>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</si>
  <si>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</si>
  <si>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</si>
  <si>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</si>
  <si>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</si>
  <si>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</si>
  <si>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</si>
  <si>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</si>
  <si>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</si>
  <si>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</si>
  <si>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</si>
  <si>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</si>
  <si>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</si>
  <si>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</si>
  <si>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</si>
  <si>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</si>
  <si>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</si>
  <si>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</si>
  <si>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</si>
  <si>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</si>
  <si>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</si>
  <si>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</si>
  <si>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</si>
  <si>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</si>
  <si>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</si>
  <si>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</si>
  <si>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</si>
  <si>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</si>
  <si>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</si>
  <si>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</si>
  <si>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</si>
  <si>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</si>
  <si>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</si>
  <si>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</si>
  <si>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</si>
  <si>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</si>
  <si>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</si>
  <si>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</si>
  <si>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</si>
  <si>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</si>
  <si>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</si>
  <si>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</si>
  <si>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</si>
  <si>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</si>
  <si>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</si>
  <si>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</si>
  <si>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</si>
  <si>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</si>
  <si>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</si>
  <si>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</si>
  <si>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</si>
  <si>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</si>
  <si>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</si>
  <si>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</si>
  <si>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</si>
  <si>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</si>
  <si>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</si>
  <si>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</si>
  <si>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</si>
  <si>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</si>
  <si>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</si>
  <si>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</si>
  <si>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</si>
  <si>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</si>
  <si>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</si>
  <si>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</si>
  <si>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</si>
  <si>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</si>
  <si>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</si>
  <si>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</si>
  <si>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</si>
  <si>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</si>
  <si>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</si>
  <si>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</si>
  <si>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</si>
  <si>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</si>
  <si>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</si>
  <si>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</si>
  <si>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</si>
  <si>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</si>
  <si>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</si>
  <si>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</si>
  <si>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</si>
  <si>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</si>
  <si>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</si>
  <si>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</si>
  <si>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</si>
  <si>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</si>
  <si>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</si>
  <si>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</si>
  <si>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</si>
  <si>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</si>
  <si>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</si>
  <si>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</si>
  <si>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</si>
  <si>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</si>
  <si>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</si>
  <si>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</si>
  <si>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</si>
  <si>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</si>
  <si>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</si>
  <si>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</si>
  <si>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</si>
  <si>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</si>
  <si>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</si>
  <si>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</si>
  <si>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</si>
  <si>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</si>
  <si>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</si>
  <si>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</si>
  <si>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</si>
  <si>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</si>
  <si>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</si>
  <si>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</si>
  <si>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</si>
  <si>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</si>
  <si>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</si>
  <si>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</si>
  <si>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</si>
  <si>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</si>
  <si>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</si>
  <si>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</si>
  <si>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</si>
  <si>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</si>
  <si>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</si>
  <si>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</si>
  <si>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</si>
  <si>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</si>
  <si>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</si>
  <si>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</si>
  <si>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</si>
  <si>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</si>
  <si>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</si>
  <si>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</si>
  <si>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</si>
  <si>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</si>
  <si>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</si>
  <si>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</si>
  <si>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</si>
  <si>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</si>
  <si>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</si>
  <si>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</si>
  <si>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</si>
  <si>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</si>
  <si>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</si>
  <si>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</si>
  <si>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</si>
  <si>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</si>
  <si>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</si>
  <si>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</si>
  <si>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</si>
  <si>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</si>
  <si>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</si>
  <si>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</si>
  <si>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</si>
  <si>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</si>
  <si>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</si>
  <si>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</si>
  <si>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</si>
  <si>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</si>
  <si>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</si>
  <si>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</si>
  <si>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</si>
  <si>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</si>
  <si>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</si>
  <si>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</si>
  <si>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</si>
  <si>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</si>
  <si>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</si>
  <si>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</si>
  <si>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</si>
  <si>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</si>
  <si>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</si>
  <si>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</si>
  <si>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</si>
  <si>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</si>
  <si>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</si>
  <si>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</si>
  <si>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</si>
  <si>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</si>
  <si>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</si>
  <si>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</si>
  <si>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</si>
  <si>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</si>
  <si>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</si>
  <si>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</si>
  <si>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</si>
  <si>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</si>
  <si>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</si>
  <si>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</si>
  <si>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</si>
  <si>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</si>
  <si>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</si>
  <si>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</si>
  <si>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</si>
  <si>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</si>
  <si>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</si>
  <si>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</si>
  <si>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</si>
  <si>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</si>
  <si>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</si>
  <si>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</si>
  <si>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</si>
  <si>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</si>
  <si>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</si>
  <si>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</si>
  <si>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</si>
  <si>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</si>
  <si>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</si>
  <si>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</si>
  <si>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</si>
  <si>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</si>
  <si>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</si>
  <si>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</si>
  <si>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</si>
  <si>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</si>
  <si>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</si>
  <si>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</si>
  <si>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</si>
  <si>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</si>
  <si>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</si>
  <si>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</si>
  <si>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</si>
  <si>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</si>
  <si>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</si>
  <si>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</si>
  <si>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</si>
  <si>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</si>
  <si>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</si>
  <si>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</si>
  <si>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</si>
  <si>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</si>
  <si>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</si>
  <si>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</si>
  <si>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</si>
  <si>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</si>
  <si>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</si>
  <si>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</si>
  <si>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</si>
  <si>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</si>
  <si>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</si>
  <si>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</si>
  <si>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</si>
  <si>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</si>
  <si>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</si>
  <si>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</si>
  <si>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</si>
  <si>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</si>
  <si>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</si>
  <si>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</si>
  <si>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</si>
  <si>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</si>
  <si>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</si>
  <si>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</si>
  <si>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</si>
  <si>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</si>
  <si>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</si>
  <si>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</si>
  <si>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</si>
  <si>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</si>
  <si>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</si>
  <si>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</si>
  <si>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</si>
  <si>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</si>
  <si>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</si>
  <si>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</si>
  <si>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</si>
  <si>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</si>
  <si>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</si>
  <si>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</si>
  <si>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</si>
  <si>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</si>
  <si>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</si>
  <si>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</si>
  <si>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</si>
  <si>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</si>
  <si>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</si>
  <si>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</si>
  <si>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</si>
  <si>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</si>
  <si>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</si>
  <si>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</si>
  <si>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</si>
  <si>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</si>
  <si>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</si>
  <si>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</si>
  <si>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</si>
  <si>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</si>
  <si>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</si>
  <si>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</si>
  <si>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</si>
  <si>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</si>
  <si>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</si>
  <si>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</si>
  <si>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</si>
  <si>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</si>
  <si>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</si>
  <si>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</si>
  <si>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</si>
  <si>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</si>
  <si>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</si>
  <si>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</si>
  <si>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</si>
  <si>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</si>
  <si>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</si>
  <si>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</si>
  <si>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</si>
  <si>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</si>
  <si>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</si>
  <si>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</si>
  <si>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</si>
  <si>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</si>
  <si>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</si>
  <si>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</si>
  <si>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</si>
  <si>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</si>
  <si>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</si>
  <si>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</si>
  <si>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</si>
  <si>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</si>
  <si>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</si>
  <si>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</si>
  <si>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</si>
  <si>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</si>
  <si>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</si>
  <si>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</si>
  <si>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</si>
  <si>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</si>
  <si>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</si>
  <si>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</si>
  <si>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</si>
  <si>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</si>
  <si>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</si>
  <si>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</si>
  <si>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</si>
  <si>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</si>
  <si>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</si>
  <si>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</si>
  <si>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</si>
  <si>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</si>
  <si>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</si>
  <si>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</si>
  <si>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</si>
  <si>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</si>
  <si>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</si>
  <si>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</si>
  <si>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</si>
  <si>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</si>
  <si>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</si>
  <si>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</si>
  <si>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</si>
  <si>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</si>
  <si>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</si>
  <si>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</si>
  <si>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</si>
  <si>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</si>
  <si>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</si>
  <si>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</si>
  <si>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</si>
  <si>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</si>
  <si>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</si>
  <si>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</si>
  <si>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</si>
  <si>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</si>
  <si>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</si>
  <si>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</si>
  <si>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</si>
  <si>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</si>
  <si>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</si>
  <si>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</si>
  <si>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</si>
  <si>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</si>
  <si>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</si>
  <si>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</si>
  <si>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</si>
  <si>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</si>
  <si>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</si>
  <si>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</si>
  <si>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</si>
  <si>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</si>
  <si>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</si>
  <si>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</si>
  <si>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</si>
  <si>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</si>
  <si>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</si>
  <si>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</si>
  <si>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</si>
  <si>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</si>
  <si>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</si>
  <si>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</si>
  <si>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</si>
  <si>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</si>
  <si>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</si>
  <si>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</si>
  <si>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</si>
  <si>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</si>
  <si>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</si>
  <si>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</si>
  <si>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</si>
  <si>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</si>
  <si>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</si>
  <si>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</si>
  <si>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</si>
  <si>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</si>
  <si>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</si>
  <si>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</si>
  <si>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</si>
  <si>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</si>
  <si>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</si>
  <si>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</si>
  <si>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</si>
  <si>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</si>
  <si>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</si>
  <si>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</si>
  <si>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</si>
  <si>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</si>
  <si>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</si>
  <si>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</si>
  <si>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</si>
  <si>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</si>
  <si>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</si>
  <si>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</si>
  <si>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</si>
  <si>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</si>
  <si>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</si>
  <si>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</si>
  <si>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</si>
  <si>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</si>
  <si>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</si>
  <si>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</si>
  <si>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</si>
  <si>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</si>
  <si>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</si>
  <si>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</si>
  <si>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</si>
  <si>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</si>
  <si>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</si>
  <si>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</si>
  <si>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</si>
  <si>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</si>
  <si>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</si>
  <si>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</si>
  <si>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</si>
  <si>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</si>
  <si>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</si>
  <si>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</si>
  <si>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</si>
  <si>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</si>
  <si>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</si>
  <si>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</si>
  <si>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</si>
  <si>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</si>
  <si>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</si>
  <si>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</si>
  <si>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</si>
  <si>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</si>
  <si>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</si>
  <si>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</si>
  <si>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</si>
  <si>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</si>
  <si>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</si>
  <si>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</si>
  <si>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</si>
  <si>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</si>
  <si>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</si>
  <si>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</si>
  <si>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</si>
  <si>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</si>
  <si>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</si>
  <si>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</si>
  <si>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</si>
  <si>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</si>
  <si>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</si>
  <si>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</si>
  <si>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</si>
  <si>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</si>
  <si>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</si>
  <si>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</si>
  <si>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</si>
  <si>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</si>
  <si>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</si>
  <si>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</si>
  <si>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</si>
  <si>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</si>
  <si>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</si>
  <si>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</si>
  <si>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</si>
  <si>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</si>
  <si>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</si>
  <si>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</si>
  <si>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</si>
  <si>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</si>
  <si>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</si>
  <si>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</si>
  <si>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</si>
  <si>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</si>
  <si>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</si>
  <si>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</si>
  <si>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</si>
  <si>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</si>
  <si>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</si>
  <si>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</si>
  <si>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</si>
  <si>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</si>
  <si>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</si>
  <si>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</si>
  <si>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</si>
  <si>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</si>
  <si>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</si>
  <si>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</si>
  <si>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</si>
  <si>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</si>
  <si>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</si>
  <si>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</si>
  <si>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</si>
  <si>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</si>
  <si>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</si>
  <si>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</si>
  <si>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</si>
  <si>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</si>
  <si>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</si>
  <si>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</si>
  <si>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</si>
  <si>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</si>
  <si>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</si>
  <si>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</si>
  <si>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</si>
  <si>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</si>
  <si>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</si>
  <si>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</si>
  <si>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</si>
  <si>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</si>
  <si>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</si>
  <si>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</si>
  <si>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</si>
  <si>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</si>
  <si>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</si>
  <si>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</si>
  <si>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</si>
  <si>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</si>
  <si>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</si>
  <si>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</si>
  <si>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</si>
  <si>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</si>
  <si>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</si>
  <si>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</si>
  <si>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</si>
  <si>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</si>
  <si>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</si>
  <si>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</si>
  <si>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</si>
  <si>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</si>
  <si>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</si>
  <si>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</si>
  <si>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</si>
  <si>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</si>
  <si>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</si>
  <si>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</si>
  <si>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</si>
  <si>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</si>
  <si>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</si>
  <si>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</si>
  <si>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</si>
  <si>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</si>
  <si>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</si>
  <si>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</si>
  <si>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</si>
  <si>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</si>
  <si>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</si>
  <si>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</si>
  <si>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</si>
  <si>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</si>
  <si>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</si>
  <si>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</si>
  <si>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</si>
  <si>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</si>
  <si>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</si>
  <si>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</si>
  <si>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</si>
  <si>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</si>
  <si>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</si>
  <si>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</si>
  <si>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</si>
  <si>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</si>
  <si>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</si>
  <si>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</si>
  <si>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</si>
  <si>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</si>
  <si>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</si>
  <si>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</si>
  <si>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</si>
  <si>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</si>
  <si>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</si>
  <si>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</si>
  <si>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</si>
  <si>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</si>
  <si>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</si>
  <si>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</si>
  <si>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</si>
  <si>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</si>
  <si>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</si>
  <si>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</si>
  <si>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</si>
  <si>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</si>
  <si>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</si>
  <si>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</si>
  <si>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</si>
  <si>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</si>
  <si>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</si>
  <si>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</si>
  <si>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</si>
  <si>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</si>
  <si>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</si>
  <si>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</si>
  <si>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</si>
  <si>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</si>
  <si>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</si>
  <si>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</si>
  <si>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</si>
  <si>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</si>
  <si>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</si>
  <si>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</si>
  <si>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</si>
  <si>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</si>
  <si>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</si>
  <si>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</si>
  <si>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</si>
  <si>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</si>
  <si>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</si>
  <si>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</si>
  <si>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</si>
  <si>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</si>
  <si>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</si>
  <si>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</si>
  <si>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</si>
  <si>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</si>
  <si>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</si>
  <si>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</si>
  <si>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</si>
  <si>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</si>
  <si>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</si>
  <si>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</si>
  <si>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</si>
  <si>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</si>
  <si>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</si>
  <si>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</si>
  <si>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</si>
  <si>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</si>
  <si>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</si>
  <si>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</si>
  <si>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</si>
  <si>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</si>
  <si>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</si>
  <si>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</si>
  <si>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</si>
  <si>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</si>
  <si>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</si>
  <si>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</si>
  <si>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</si>
  <si>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</si>
  <si>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</si>
  <si>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</si>
  <si>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</si>
  <si>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</si>
  <si>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</si>
  <si>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</si>
  <si>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</si>
  <si>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</si>
  <si>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</si>
  <si>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</si>
  <si>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</si>
  <si>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</si>
  <si>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</si>
  <si>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</si>
  <si>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</si>
  <si>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</si>
  <si>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</si>
  <si>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</si>
  <si>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</si>
  <si>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</si>
  <si>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</si>
  <si>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</si>
  <si>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</si>
  <si>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</si>
  <si>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</si>
  <si>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</si>
  <si>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</si>
  <si>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</si>
  <si>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</si>
  <si>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</si>
  <si>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</si>
  <si>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</si>
  <si>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</si>
  <si>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</si>
  <si>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</si>
  <si>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</si>
  <si>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</si>
  <si>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</si>
  <si>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</si>
  <si>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</si>
  <si>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</si>
  <si>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</si>
  <si>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</si>
  <si>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</si>
  <si>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</si>
  <si>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</si>
  <si>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</si>
  <si>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</si>
  <si>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</si>
  <si>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</si>
  <si>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</si>
  <si>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</si>
  <si>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</si>
  <si>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</si>
  <si>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</si>
  <si>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</si>
  <si>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</si>
  <si>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</si>
  <si>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</si>
  <si>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</si>
  <si>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</si>
  <si>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</si>
  <si>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</si>
  <si>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</si>
  <si>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</si>
  <si>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</si>
  <si>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</si>
  <si>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</si>
  <si>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</si>
  <si>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</si>
  <si>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</si>
  <si>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</si>
  <si>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</si>
  <si>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</si>
  <si>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</si>
  <si>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</si>
  <si>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</si>
  <si>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</si>
  <si>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</si>
  <si>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</si>
  <si>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</si>
  <si>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</si>
  <si>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</si>
  <si>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</si>
  <si>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</si>
  <si>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</si>
  <si>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</si>
  <si>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</si>
  <si>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</si>
  <si>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</si>
  <si>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</si>
  <si>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</si>
  <si>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</si>
  <si>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</si>
  <si>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</si>
  <si>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</si>
  <si>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</si>
  <si>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</si>
  <si>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</si>
  <si>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</si>
  <si>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</si>
  <si>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</si>
  <si>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</si>
  <si>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</si>
  <si>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</si>
  <si>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</si>
  <si>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</si>
  <si>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</si>
  <si>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</si>
  <si>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</si>
  <si>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</si>
  <si>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</si>
  <si>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</si>
  <si>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</si>
  <si>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</si>
  <si>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</si>
  <si>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</si>
  <si>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</si>
  <si>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</si>
  <si>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</si>
  <si>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</si>
  <si>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</si>
  <si>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</si>
  <si>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</si>
  <si>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</si>
  <si>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</si>
  <si>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</si>
  <si>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</si>
  <si>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</si>
  <si>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</si>
  <si>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</si>
  <si>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</si>
  <si>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</si>
  <si>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</si>
  <si>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</si>
  <si>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</si>
  <si>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</si>
  <si>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</si>
  <si>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</si>
  <si>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</si>
  <si>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</si>
  <si>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</si>
  <si>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</si>
  <si>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</si>
  <si>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</si>
  <si>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</si>
  <si>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</si>
  <si>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</si>
  <si>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</si>
  <si>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</si>
  <si>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</si>
  <si>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</si>
  <si>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</si>
  <si>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</si>
  <si>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</si>
  <si>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</si>
  <si>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</si>
  <si>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</si>
  <si>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</si>
  <si>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</si>
  <si>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</si>
  <si>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</si>
  <si>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</si>
  <si>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</si>
  <si>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</si>
  <si>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</si>
  <si>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</si>
  <si>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</si>
  <si>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</si>
  <si>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</si>
  <si>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</si>
  <si>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</si>
  <si>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</si>
  <si>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</si>
  <si>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</si>
  <si>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</si>
  <si>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</si>
  <si>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</si>
  <si>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</si>
  <si>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</si>
  <si>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</si>
  <si>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</si>
  <si>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</si>
  <si>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</si>
  <si>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</si>
  <si>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</si>
  <si>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</si>
  <si>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</si>
  <si>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</si>
  <si>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</si>
  <si>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</si>
  <si>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</si>
  <si>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</si>
  <si>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</si>
  <si>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</si>
  <si>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</si>
  <si>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</si>
  <si>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</si>
  <si>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</si>
  <si>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</si>
  <si>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</si>
  <si>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</si>
  <si>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</si>
  <si>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</si>
  <si>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</si>
  <si>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</si>
  <si>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</si>
  <si>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</si>
  <si>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</si>
  <si>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</si>
  <si>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</si>
  <si>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</si>
  <si>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</si>
  <si>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</si>
  <si>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</si>
  <si>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</si>
  <si>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</si>
  <si>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</si>
  <si>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</si>
  <si>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</si>
  <si>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</si>
  <si>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</si>
  <si>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</si>
  <si>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</si>
  <si>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</si>
  <si>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</si>
  <si>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</si>
  <si>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</si>
  <si>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</si>
  <si>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</si>
  <si>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</si>
  <si>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</si>
  <si>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</si>
  <si>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</si>
  <si>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</si>
  <si>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</si>
  <si>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</si>
  <si>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</si>
  <si>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</si>
  <si>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</si>
  <si>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</si>
  <si>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</si>
  <si>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</si>
  <si>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</si>
  <si>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</si>
  <si>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</si>
  <si>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</si>
  <si>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</si>
  <si>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</si>
  <si>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</si>
  <si>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</si>
  <si>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</si>
  <si>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</si>
  <si>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</si>
  <si>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</si>
  <si>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</si>
  <si>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</si>
  <si>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</si>
  <si>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</si>
  <si>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</si>
  <si>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</si>
  <si>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</si>
  <si>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</si>
  <si>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</si>
  <si>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</si>
  <si>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</si>
  <si>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</si>
  <si>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</si>
  <si>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</si>
  <si>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</si>
  <si>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</si>
  <si>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</si>
  <si>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</si>
  <si>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</si>
  <si>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</si>
  <si>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</si>
  <si>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</si>
  <si>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</si>
  <si>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</si>
  <si>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</si>
  <si>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</si>
  <si>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</si>
  <si>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</si>
  <si>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</si>
  <si>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</si>
  <si>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</si>
  <si>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</si>
  <si>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</si>
  <si>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</si>
  <si>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</si>
  <si>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</si>
  <si>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</si>
  <si>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</si>
  <si>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</si>
  <si>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</si>
  <si>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</si>
  <si>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</si>
  <si>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</si>
  <si>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</si>
  <si>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</si>
  <si>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</si>
  <si>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</si>
  <si>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</si>
  <si>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</si>
  <si>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</si>
  <si>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</si>
  <si>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</si>
  <si>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</si>
  <si>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</si>
  <si>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</si>
  <si>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</si>
  <si>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</si>
  <si>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</si>
  <si>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</si>
  <si>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</si>
  <si>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</si>
  <si>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</si>
  <si>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</si>
  <si>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</si>
  <si>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</si>
  <si>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</si>
  <si>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</si>
  <si>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</si>
  <si>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</si>
  <si>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</si>
  <si>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</si>
  <si>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</si>
  <si>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</si>
  <si>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</si>
  <si>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</si>
  <si>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</si>
  <si>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</si>
  <si>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</si>
  <si>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</si>
  <si>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</si>
  <si>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</si>
  <si>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</si>
  <si>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</si>
  <si>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</si>
  <si>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</si>
  <si>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</si>
  <si>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</si>
  <si>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</si>
  <si>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</si>
  <si>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</si>
  <si>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</si>
  <si>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</si>
  <si>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</si>
  <si>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</si>
  <si>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</si>
  <si>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</si>
  <si>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</si>
  <si>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</si>
  <si>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</si>
  <si>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</si>
  <si>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</si>
  <si>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</si>
  <si>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</si>
  <si>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</si>
  <si>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</si>
  <si>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</si>
  <si>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</si>
  <si>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</si>
  <si>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</si>
  <si>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</si>
  <si>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</si>
  <si>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</si>
  <si>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</si>
  <si>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</si>
  <si>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</si>
  <si>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</si>
  <si>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</si>
  <si>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</si>
  <si>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</si>
  <si>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</si>
  <si>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</si>
  <si>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</si>
  <si>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</si>
  <si>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</si>
  <si>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</si>
  <si>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</si>
  <si>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</si>
  <si>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</si>
  <si>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</si>
  <si>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</si>
  <si>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</si>
  <si>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</si>
  <si>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</si>
  <si>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</si>
  <si>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</si>
  <si>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</si>
  <si>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</si>
  <si>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</si>
  <si>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</si>
  <si>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</si>
  <si>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</si>
  <si>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</si>
  <si>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</si>
  <si>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</si>
  <si>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</si>
  <si>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</si>
  <si>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</si>
  <si>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</si>
  <si>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</si>
  <si>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</si>
  <si>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</si>
  <si>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</si>
  <si>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</si>
  <si>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</si>
  <si>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</si>
  <si>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</si>
  <si>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</si>
  <si>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</si>
  <si>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</si>
  <si>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</si>
  <si>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</si>
  <si>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</si>
  <si>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</si>
  <si>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</si>
  <si>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</si>
  <si>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</si>
  <si>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</si>
  <si>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</si>
  <si>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</si>
  <si>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</si>
  <si>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</si>
  <si>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</si>
  <si>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</si>
  <si>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</si>
  <si>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</si>
  <si>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</si>
  <si>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</si>
  <si>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</si>
  <si>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</si>
  <si>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</si>
  <si>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</si>
  <si>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</si>
  <si>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</si>
  <si>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</si>
  <si>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</si>
  <si>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</si>
  <si>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</si>
  <si>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</si>
  <si>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</si>
  <si>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</si>
  <si>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</si>
  <si>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</si>
  <si>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</si>
  <si>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</si>
  <si>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</si>
  <si>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</si>
  <si>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</si>
  <si>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</si>
  <si>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</si>
  <si>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</si>
  <si>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</si>
  <si>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</si>
  <si>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</si>
  <si>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</si>
  <si>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</si>
  <si>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</si>
  <si>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</si>
  <si>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</si>
  <si>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</si>
  <si>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</si>
  <si>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</si>
  <si>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</si>
  <si>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</si>
  <si>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</si>
  <si>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</si>
  <si>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</si>
  <si>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</si>
  <si>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</si>
  <si>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</si>
  <si>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</si>
  <si>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</si>
  <si>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</si>
  <si>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</si>
  <si>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</si>
  <si>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</si>
  <si>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</si>
  <si>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</si>
  <si>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</si>
  <si>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</si>
  <si>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</si>
  <si>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</si>
  <si>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</si>
  <si>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</si>
  <si>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</si>
  <si>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</si>
  <si>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</si>
  <si>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</si>
  <si>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</si>
  <si>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</si>
  <si>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</si>
  <si>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</si>
  <si>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</si>
  <si>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</si>
  <si>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</si>
  <si>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</si>
  <si>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</si>
  <si>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</si>
  <si>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</si>
  <si>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</si>
  <si>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</si>
  <si>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</si>
  <si>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</si>
  <si>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</si>
  <si>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</si>
  <si>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</si>
  <si>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</si>
  <si>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</si>
  <si>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</si>
  <si>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</si>
  <si>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</si>
  <si>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</si>
  <si>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</si>
  <si>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</si>
  <si>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</si>
  <si>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</si>
  <si>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</si>
  <si>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</si>
  <si>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</si>
  <si>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</si>
  <si>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</si>
  <si>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</si>
  <si>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</si>
  <si>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</si>
  <si>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</si>
  <si>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</si>
  <si>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</si>
  <si>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</si>
  <si>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</si>
  <si>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</si>
  <si>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</si>
  <si>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</si>
  <si>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</si>
  <si>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</si>
  <si>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</si>
  <si>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</si>
  <si>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</si>
  <si>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</si>
  <si>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</si>
  <si>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</si>
  <si>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</si>
  <si>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</si>
  <si>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</si>
  <si>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</si>
  <si>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</si>
  <si>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</si>
  <si>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</si>
  <si>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</si>
  <si>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</si>
  <si>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</si>
  <si>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</si>
  <si>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</si>
  <si>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</si>
  <si>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</si>
  <si>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</si>
  <si>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</si>
  <si>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</si>
  <si>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</si>
  <si>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</si>
  <si>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</si>
  <si>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</si>
  <si>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</si>
  <si>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</si>
  <si>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</si>
  <si>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</si>
  <si>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</si>
  <si>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</si>
  <si>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</si>
  <si>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</si>
  <si>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</si>
  <si>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</si>
  <si>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</si>
  <si>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</si>
  <si>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</si>
  <si>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</si>
  <si>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</si>
  <si>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</si>
  <si>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</si>
  <si>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</si>
  <si>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</si>
  <si>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</si>
  <si>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</si>
  <si>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</si>
  <si>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</si>
  <si>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</si>
  <si>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</si>
  <si>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</si>
  <si>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</si>
  <si>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</si>
  <si>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</si>
  <si>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</si>
  <si>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</si>
  <si>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</si>
  <si>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</si>
  <si>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</si>
  <si>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</si>
  <si>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</si>
  <si>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</si>
  <si>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</si>
  <si>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</si>
  <si>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</si>
  <si>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</si>
  <si>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</si>
  <si>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</si>
  <si>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</si>
  <si>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</si>
  <si>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</si>
  <si>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</si>
  <si>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</si>
  <si>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</si>
  <si>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</si>
  <si>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</si>
  <si>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</si>
  <si>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</si>
  <si>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</si>
  <si>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</si>
  <si>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</si>
  <si>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</si>
  <si>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</si>
  <si>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</si>
  <si>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</si>
  <si>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</si>
  <si>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</si>
  <si>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</si>
  <si>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</si>
  <si>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</si>
  <si>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</si>
  <si>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</si>
  <si>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</si>
  <si>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</si>
  <si>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</si>
  <si>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</si>
  <si>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</si>
  <si>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</si>
  <si>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</si>
  <si>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</si>
  <si>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</si>
  <si>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</si>
  <si>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</si>
  <si>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</si>
  <si>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</si>
  <si>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</si>
  <si>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</si>
  <si>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</si>
  <si>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</si>
  <si>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</si>
  <si>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</si>
  <si>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</si>
  <si>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</si>
  <si>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</si>
  <si>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</si>
  <si>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</si>
  <si>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</si>
  <si>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</si>
  <si>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</si>
  <si>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</si>
  <si>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</si>
  <si>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</si>
  <si>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</si>
  <si>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</si>
  <si>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</si>
  <si>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</si>
  <si>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</si>
  <si>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</si>
  <si>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</si>
  <si>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</si>
  <si>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</si>
  <si>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</si>
  <si>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</si>
  <si>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</si>
  <si>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</si>
  <si>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</si>
  <si>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</si>
  <si>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</si>
  <si>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</si>
  <si>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</si>
  <si>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</si>
  <si>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</si>
  <si>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</si>
  <si>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</si>
  <si>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</si>
  <si>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</si>
  <si>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</si>
  <si>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</si>
  <si>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</si>
  <si>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</si>
  <si>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</si>
  <si>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</si>
  <si>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</si>
  <si>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</si>
  <si>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</si>
  <si>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</si>
  <si>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</si>
  <si>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</si>
  <si>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</si>
  <si>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</si>
  <si>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</si>
  <si>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</si>
  <si>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</si>
  <si>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</si>
  <si>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</si>
  <si>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</si>
  <si>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</si>
  <si>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</si>
  <si>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</si>
  <si>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</si>
  <si>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</si>
  <si>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</si>
  <si>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</si>
  <si>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</si>
  <si>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</si>
  <si>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</si>
  <si>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</si>
  <si>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</si>
  <si>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</si>
  <si>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</si>
  <si>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</si>
  <si>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</si>
  <si>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</si>
  <si>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</si>
  <si>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</si>
  <si>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</si>
  <si>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</si>
  <si>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</si>
  <si>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</si>
  <si>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</si>
  <si>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</si>
  <si>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</si>
  <si>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</si>
  <si>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</si>
  <si>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</si>
  <si>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</si>
  <si>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</si>
  <si>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</si>
  <si>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</si>
  <si>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</si>
  <si>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</si>
  <si>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</si>
  <si>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</si>
  <si>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</si>
  <si>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</si>
  <si>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</si>
  <si>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</si>
  <si>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</si>
  <si>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</si>
  <si>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</si>
  <si>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</si>
  <si>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</si>
  <si>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</si>
  <si>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</si>
  <si>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</si>
  <si>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</si>
  <si>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</si>
  <si>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</si>
  <si>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</si>
  <si>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</si>
  <si>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</si>
  <si>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</si>
  <si>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</si>
  <si>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</si>
  <si>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</si>
  <si>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</si>
  <si>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</si>
  <si>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</si>
  <si>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</si>
  <si>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</si>
  <si>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</si>
  <si>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</si>
  <si>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</si>
  <si>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</si>
  <si>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</si>
  <si>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</si>
  <si>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</si>
  <si>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</si>
  <si>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</si>
  <si>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</si>
  <si>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</si>
  <si>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</si>
  <si>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</si>
  <si>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</si>
  <si>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</si>
  <si>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</si>
  <si>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</si>
  <si>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</si>
  <si>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</si>
  <si>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</si>
  <si>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</si>
  <si>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</si>
  <si>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</si>
  <si>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</si>
  <si>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</si>
  <si>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</si>
  <si>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</si>
  <si>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</si>
  <si>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</si>
  <si>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</si>
  <si>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</si>
  <si>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</si>
  <si>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</si>
  <si>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</si>
  <si>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</si>
  <si>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</si>
  <si>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</si>
  <si>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</si>
  <si>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</si>
  <si>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</si>
  <si>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</si>
  <si>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</si>
  <si>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</si>
  <si>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</si>
  <si>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</si>
  <si>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</si>
  <si>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</si>
  <si>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</si>
  <si>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</si>
  <si>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</si>
  <si>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</si>
  <si>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</si>
  <si>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</si>
  <si>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</si>
  <si>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</si>
  <si>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</si>
  <si>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</si>
  <si>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</si>
  <si>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</si>
  <si>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</si>
  <si>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</si>
  <si>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</si>
  <si>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</si>
  <si>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</si>
  <si>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</si>
  <si>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</si>
  <si>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</si>
  <si>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</si>
  <si>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</si>
  <si>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</si>
  <si>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</si>
  <si>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</si>
  <si>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</si>
  <si>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</si>
  <si>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</si>
  <si>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</si>
  <si>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</si>
  <si>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</si>
  <si>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</si>
  <si>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</si>
  <si>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</si>
  <si>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</si>
  <si>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</si>
  <si>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</si>
  <si>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</si>
  <si>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</si>
  <si>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</si>
  <si>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</si>
  <si>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</si>
  <si>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</si>
  <si>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</si>
  <si>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</si>
  <si>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</si>
  <si>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</si>
  <si>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</si>
  <si>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</si>
  <si>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</si>
  <si>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</si>
  <si>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</si>
  <si>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</si>
  <si>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</si>
  <si>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</si>
  <si>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</si>
  <si>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</si>
  <si>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</si>
  <si>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</si>
  <si>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</si>
  <si>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</si>
  <si>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</si>
  <si>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</si>
  <si>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</si>
  <si>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</si>
  <si>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</si>
  <si>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</si>
  <si>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</si>
  <si>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</si>
  <si>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</si>
  <si>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</si>
  <si>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</si>
  <si>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</si>
  <si>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</si>
  <si>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</si>
  <si>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</si>
  <si>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</si>
  <si>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</si>
  <si>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</si>
  <si>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</si>
  <si>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</si>
  <si>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</si>
  <si>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</si>
  <si>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</si>
  <si>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</si>
  <si>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</si>
  <si>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</si>
  <si>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</si>
  <si>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</si>
  <si>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</si>
  <si>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</si>
  <si>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</si>
  <si>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</si>
  <si>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</si>
  <si>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</si>
  <si>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</si>
  <si>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</si>
  <si>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</si>
  <si>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</si>
  <si>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</si>
  <si>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</si>
  <si>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</si>
  <si>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</si>
  <si>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</si>
  <si>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</si>
  <si>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</si>
  <si>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</si>
  <si>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</si>
  <si>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</si>
  <si>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</si>
  <si>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</si>
  <si>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</si>
  <si>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</si>
  <si>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</si>
  <si>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</si>
  <si>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</si>
  <si>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</si>
  <si>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</si>
  <si>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</si>
  <si>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</si>
  <si>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</si>
  <si>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</si>
  <si>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</si>
  <si>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</si>
  <si>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</si>
  <si>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</si>
  <si>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</si>
  <si>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</si>
  <si>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</si>
  <si>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</si>
  <si>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</si>
  <si>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</si>
  <si>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</si>
  <si>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</si>
  <si>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</si>
  <si>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</si>
  <si>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</si>
  <si>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</si>
  <si>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</si>
  <si>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</si>
  <si>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</si>
  <si>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</si>
  <si>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</si>
  <si>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</si>
  <si>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</si>
  <si>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</si>
  <si>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</si>
  <si>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</si>
  <si>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</si>
  <si>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</si>
  <si>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</si>
  <si>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</si>
  <si>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</si>
  <si>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</si>
  <si>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</si>
  <si>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</si>
  <si>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</si>
  <si>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</si>
  <si>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</si>
  <si>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</si>
  <si>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</si>
  <si>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</si>
  <si>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</si>
  <si>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</si>
  <si>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</si>
  <si>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</si>
  <si>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</si>
  <si>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</si>
  <si>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</si>
  <si>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</si>
  <si>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</si>
  <si>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</si>
  <si>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</si>
  <si>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</si>
  <si>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</si>
  <si>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</si>
  <si>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</si>
  <si>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</si>
  <si>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</si>
  <si>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</si>
  <si>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</si>
  <si>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</si>
  <si>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</si>
  <si>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</si>
  <si>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</si>
  <si>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</si>
  <si>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</si>
  <si>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</si>
  <si>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</si>
  <si>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</si>
  <si>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</si>
  <si>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</si>
  <si>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</si>
  <si>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</si>
  <si>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</si>
  <si>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</si>
  <si>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</si>
  <si>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</si>
  <si>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</si>
  <si>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</si>
  <si>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</si>
  <si>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</si>
  <si>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</si>
  <si>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</si>
  <si>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</si>
  <si>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</si>
  <si>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</si>
  <si>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</si>
  <si>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</si>
  <si>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</si>
  <si>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</si>
  <si>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</si>
  <si>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</si>
  <si>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</si>
  <si>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</si>
  <si>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</si>
  <si>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</si>
  <si>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</si>
  <si>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</si>
  <si>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</si>
  <si>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</si>
  <si>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</si>
  <si>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</si>
  <si>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</si>
  <si>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</si>
  <si>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</si>
  <si>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</si>
  <si>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</si>
  <si>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</si>
  <si>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</si>
  <si>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</si>
  <si>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</si>
  <si>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</si>
  <si>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</si>
  <si>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</si>
  <si>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</si>
  <si>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</si>
  <si>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</si>
  <si>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</si>
  <si>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</si>
  <si>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</si>
  <si>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</si>
  <si>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</si>
  <si>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</si>
  <si>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</si>
  <si>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</si>
  <si>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</si>
  <si>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</si>
  <si>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</si>
  <si>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</si>
  <si>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</si>
  <si>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</si>
  <si>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</si>
  <si>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</si>
  <si>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</si>
  <si>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</si>
  <si>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</si>
  <si>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</si>
  <si>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</si>
  <si>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</si>
  <si>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</si>
  <si>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</si>
  <si>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</si>
  <si>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</si>
  <si>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</si>
  <si>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</si>
  <si>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</si>
  <si>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</si>
  <si>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</si>
  <si>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</si>
  <si>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</si>
  <si>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</si>
  <si>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</si>
  <si>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</si>
  <si>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</si>
  <si>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</si>
  <si>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</si>
  <si>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</si>
  <si>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</si>
  <si>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</si>
  <si>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</si>
  <si>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</si>
  <si>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</si>
  <si>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</si>
  <si>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</si>
  <si>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</si>
  <si>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</si>
  <si>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</si>
  <si>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</si>
  <si>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</si>
  <si>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</si>
  <si>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</si>
  <si>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</si>
  <si>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</si>
  <si>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</si>
  <si>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</si>
  <si>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</si>
  <si>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</si>
  <si>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</si>
  <si>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</si>
  <si>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</si>
  <si>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</si>
  <si>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</si>
  <si>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</si>
  <si>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</si>
  <si>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</si>
  <si>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</si>
  <si>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</si>
  <si>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</si>
  <si>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</si>
  <si>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</si>
  <si>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</si>
  <si>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</si>
  <si>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</si>
  <si>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</si>
  <si>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</si>
  <si>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</si>
  <si>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</si>
  <si>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</si>
  <si>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</si>
  <si>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</si>
  <si>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</si>
  <si>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</si>
  <si>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</si>
  <si>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</si>
  <si>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</si>
  <si>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</si>
  <si>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</si>
  <si>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</si>
  <si>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</si>
  <si>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</si>
  <si>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</si>
  <si>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</si>
  <si>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</si>
  <si>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</si>
  <si>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</si>
  <si>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</si>
  <si>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</si>
  <si>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</si>
  <si>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</si>
  <si>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</si>
  <si>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</si>
  <si>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</si>
  <si>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</si>
  <si>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</si>
  <si>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</si>
  <si>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</si>
  <si>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</si>
  <si>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</si>
  <si>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</si>
  <si>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</si>
  <si>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</si>
  <si>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</si>
  <si>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</si>
  <si>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</si>
  <si>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</si>
  <si>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</si>
  <si>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</si>
  <si>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</si>
  <si>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</si>
  <si>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</si>
  <si>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</si>
  <si>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</si>
  <si>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</si>
  <si>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</si>
  <si>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</si>
  <si>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</si>
  <si>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</si>
  <si>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</si>
  <si>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</si>
  <si>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</si>
  <si>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</si>
  <si>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</si>
  <si>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</si>
  <si>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</si>
  <si>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</si>
  <si>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</si>
  <si>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</si>
  <si>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</si>
  <si>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</si>
  <si>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</si>
  <si>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</si>
  <si>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</si>
  <si>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</si>
  <si>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</si>
  <si>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</si>
  <si>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</si>
  <si>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</si>
  <si>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</si>
  <si>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</si>
  <si>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</si>
  <si>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</si>
  <si>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</si>
  <si>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</si>
  <si>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</si>
  <si>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</si>
  <si>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</si>
  <si>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</si>
  <si>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</si>
  <si>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</si>
  <si>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</si>
  <si>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</si>
  <si>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</si>
  <si>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</si>
  <si>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</si>
  <si>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</si>
  <si>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</si>
  <si>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</si>
  <si>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</si>
  <si>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</si>
  <si>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</si>
  <si>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</si>
  <si>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</si>
  <si>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</si>
  <si>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</si>
  <si>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</si>
  <si>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</si>
  <si>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</si>
  <si>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</si>
  <si>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</si>
  <si>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</si>
  <si>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</si>
  <si>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</si>
  <si>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</si>
  <si>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</si>
  <si>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</si>
  <si>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</si>
  <si>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</si>
  <si>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</si>
  <si>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</si>
  <si>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</si>
  <si>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</si>
  <si>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</si>
  <si>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</si>
  <si>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</si>
  <si>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</si>
  <si>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</si>
  <si>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</si>
  <si>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</si>
  <si>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</si>
  <si>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</si>
  <si>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</si>
  <si>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</si>
  <si>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</si>
  <si>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</si>
  <si>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</si>
  <si>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</si>
  <si>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</si>
  <si>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</si>
  <si>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</si>
  <si>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</si>
  <si>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</si>
  <si>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</si>
  <si>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</si>
  <si>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</si>
  <si>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</si>
  <si>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</si>
  <si>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</si>
  <si>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</si>
  <si>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</si>
  <si>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</si>
  <si>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</si>
  <si>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</si>
  <si>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</si>
  <si>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</si>
  <si>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</si>
  <si>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</si>
  <si>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</si>
  <si>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</si>
  <si>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</si>
  <si>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</si>
  <si>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</si>
  <si>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</si>
  <si>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</si>
  <si>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</si>
  <si>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</si>
  <si>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</si>
  <si>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</si>
  <si>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</si>
  <si>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</si>
  <si>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</si>
  <si>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</si>
  <si>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</si>
  <si>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</si>
  <si>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</si>
  <si>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</si>
  <si>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</si>
  <si>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</si>
  <si>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</si>
  <si>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</si>
  <si>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</si>
  <si>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</si>
  <si>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</si>
  <si>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</si>
  <si>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</si>
  <si>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</si>
  <si>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</si>
  <si>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</si>
  <si>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</si>
  <si>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</si>
  <si>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</si>
  <si>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</si>
  <si>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</si>
  <si>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</si>
  <si>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</si>
  <si>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</si>
  <si>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</si>
  <si>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</si>
  <si>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</si>
  <si>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</si>
  <si>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</si>
  <si>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</si>
  <si>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</si>
  <si>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</si>
  <si>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</si>
  <si>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</si>
  <si>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</si>
  <si>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</si>
  <si>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</si>
  <si>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</si>
  <si>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</si>
  <si>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</si>
  <si>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</si>
  <si>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</si>
  <si>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</si>
  <si>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</si>
  <si>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</si>
  <si>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</si>
  <si>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</si>
  <si>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</si>
  <si>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</si>
  <si>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</si>
  <si>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</si>
  <si>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</si>
  <si>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</si>
  <si>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</si>
  <si>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</si>
  <si>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</si>
  <si>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</si>
  <si>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</si>
  <si>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</si>
  <si>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</si>
  <si>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</si>
  <si>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</si>
  <si>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</si>
  <si>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</si>
  <si>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</si>
  <si>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</si>
  <si>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</si>
  <si>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</si>
  <si>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</si>
  <si>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</si>
  <si>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</si>
  <si>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</si>
  <si>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</si>
  <si>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</si>
  <si>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</si>
  <si>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</si>
  <si>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</si>
  <si>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</si>
  <si>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</si>
  <si>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</si>
  <si>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</si>
  <si>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</si>
  <si>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</si>
  <si>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</si>
  <si>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</si>
  <si>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</si>
  <si>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</si>
  <si>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</si>
  <si>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</si>
  <si>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</si>
  <si>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</si>
  <si>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</si>
  <si>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</si>
  <si>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</si>
  <si>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</si>
  <si>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</si>
  <si>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</si>
  <si>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</si>
  <si>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</si>
  <si>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</si>
  <si>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</si>
  <si>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</si>
  <si>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</si>
  <si>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</si>
  <si>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</si>
  <si>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</si>
  <si>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</si>
  <si>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</si>
  <si>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</si>
  <si>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</si>
  <si>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</si>
  <si>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</si>
  <si>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</si>
  <si>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</si>
  <si>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</si>
  <si>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</si>
  <si>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</si>
  <si>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</si>
  <si>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</si>
  <si>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</si>
  <si>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</si>
  <si>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</si>
  <si>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</si>
  <si>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</si>
  <si>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</si>
  <si>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</si>
  <si>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</si>
  <si>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</si>
  <si>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</si>
  <si>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</si>
  <si>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</si>
  <si>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</si>
  <si>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</si>
  <si>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</si>
  <si>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</si>
  <si>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</si>
  <si>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</si>
  <si>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</si>
  <si>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</si>
  <si>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</si>
  <si>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</si>
  <si>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</si>
  <si>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</si>
  <si>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</si>
  <si>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</si>
  <si>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</si>
  <si>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</si>
  <si>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</si>
  <si>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</si>
  <si>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</si>
  <si>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</si>
  <si>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</si>
  <si>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</si>
  <si>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</si>
  <si>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</si>
  <si>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</si>
  <si>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</si>
  <si>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</si>
  <si>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</si>
  <si>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</si>
  <si>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</si>
  <si>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</si>
  <si>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</si>
  <si>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</si>
  <si>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</si>
  <si>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</si>
  <si>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</si>
  <si>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</si>
  <si>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</si>
  <si>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</si>
  <si>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</si>
  <si>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</si>
  <si>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</si>
  <si>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</si>
  <si>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</si>
  <si>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</si>
  <si>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</si>
  <si>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</si>
  <si>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</si>
  <si>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</si>
  <si>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</si>
  <si>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</si>
  <si>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</si>
  <si>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</si>
  <si>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</si>
  <si>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</si>
  <si>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</si>
  <si>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</si>
  <si>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</si>
  <si>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</si>
  <si>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</si>
  <si>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</si>
  <si>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</si>
  <si>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</si>
  <si>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</si>
  <si>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</si>
  <si>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</si>
  <si>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</si>
  <si>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</si>
  <si>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</si>
  <si>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</si>
  <si>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</si>
  <si>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</si>
  <si>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</si>
  <si>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</si>
  <si>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</si>
  <si>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</si>
  <si>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</si>
  <si>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</si>
  <si>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</si>
  <si>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</si>
  <si>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</si>
  <si>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</si>
  <si>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</si>
  <si>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</si>
  <si>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</si>
  <si>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</si>
  <si>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</si>
  <si>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</si>
  <si>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</si>
  <si>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</si>
  <si>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</si>
  <si>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</si>
  <si>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</si>
  <si>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</si>
  <si>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</si>
  <si>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</si>
  <si>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</si>
  <si>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</si>
  <si>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</si>
  <si>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</si>
  <si>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</si>
  <si>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</si>
  <si>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</si>
  <si>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</si>
  <si>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</si>
  <si>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</si>
  <si>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</si>
  <si>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</si>
  <si>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</si>
  <si>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</si>
  <si>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</si>
  <si>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</si>
  <si>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</si>
  <si>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</si>
  <si>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</si>
  <si>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</si>
  <si>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</si>
  <si>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</si>
  <si>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</si>
  <si>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</si>
  <si>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</si>
  <si>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</si>
  <si>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</si>
  <si>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</si>
  <si>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</si>
  <si>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</si>
  <si>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</si>
  <si>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</si>
  <si>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</si>
  <si>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</si>
  <si>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</si>
  <si>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</si>
  <si>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</si>
  <si>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</si>
  <si>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</si>
  <si>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</si>
  <si>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</si>
  <si>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</si>
  <si>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</si>
  <si>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</si>
  <si>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</si>
  <si>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</si>
  <si>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</si>
  <si>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</si>
  <si>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</si>
  <si>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</si>
  <si>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</si>
  <si>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</si>
  <si>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</si>
  <si>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</si>
  <si>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</si>
  <si>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</si>
  <si>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</si>
  <si>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</si>
  <si>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</si>
  <si>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</si>
  <si>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</si>
  <si>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</si>
  <si>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</si>
  <si>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</si>
  <si>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</si>
  <si>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</si>
  <si>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</si>
  <si>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</si>
  <si>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</si>
  <si>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</si>
  <si>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</si>
  <si>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</si>
  <si>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</si>
  <si>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</si>
  <si>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</si>
  <si>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</si>
  <si>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</si>
  <si>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</si>
  <si>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</si>
  <si>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</si>
  <si>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</si>
  <si>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</si>
  <si>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</si>
  <si>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</si>
  <si>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</si>
  <si>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</si>
  <si>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</si>
  <si>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</si>
  <si>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</si>
  <si>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</si>
  <si>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</si>
  <si>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</si>
  <si>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</si>
  <si>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</si>
  <si>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</si>
  <si>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</si>
  <si>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</si>
  <si>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</si>
  <si>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</si>
  <si>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</si>
  <si>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</si>
  <si>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</si>
  <si>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</si>
  <si>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</si>
  <si>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</si>
  <si>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</si>
  <si>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</si>
  <si>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</si>
  <si>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</si>
  <si>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</si>
  <si>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</si>
  <si>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</si>
  <si>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</si>
  <si>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</si>
  <si>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</si>
  <si>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</si>
  <si>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</si>
  <si>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</si>
  <si>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</si>
  <si>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</si>
  <si>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</si>
  <si>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</si>
  <si>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</si>
  <si>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</si>
  <si>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</si>
  <si>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</si>
  <si>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</si>
  <si>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</si>
  <si>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</si>
  <si>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</si>
  <si>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</si>
  <si>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</si>
  <si>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</si>
  <si>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</si>
  <si>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</si>
  <si>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</si>
  <si>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</si>
  <si>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</si>
  <si>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</si>
  <si>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</si>
  <si>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</si>
  <si>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</si>
  <si>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</si>
  <si>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</si>
  <si>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</si>
  <si>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</si>
  <si>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</si>
  <si>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</si>
  <si>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</si>
  <si>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</si>
  <si>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</si>
  <si>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</si>
  <si>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</si>
  <si>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</si>
  <si>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</si>
  <si>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</si>
  <si>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</si>
  <si>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</si>
  <si>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</si>
  <si>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</si>
  <si>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</si>
  <si>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</si>
  <si>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</si>
  <si>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</si>
  <si>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</si>
  <si>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</si>
  <si>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</si>
  <si>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</si>
  <si>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</si>
  <si>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</si>
  <si>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</si>
  <si>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</si>
  <si>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</si>
  <si>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</si>
  <si>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</si>
  <si>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</si>
  <si>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</si>
  <si>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</si>
  <si>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</si>
  <si>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</si>
  <si>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</si>
  <si>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</si>
  <si>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</si>
  <si>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</si>
  <si>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</si>
  <si>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</si>
  <si>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</si>
  <si>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</si>
  <si>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</si>
  <si>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</si>
  <si>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</si>
  <si>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</si>
  <si>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</si>
  <si>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</si>
  <si>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</si>
  <si>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</si>
  <si>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</si>
  <si>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</si>
  <si>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</si>
  <si>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</si>
  <si>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</si>
  <si>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</si>
  <si>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</si>
  <si>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</si>
  <si>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</si>
  <si>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</si>
  <si>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</si>
  <si>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</si>
  <si>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</si>
  <si>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</si>
  <si>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</si>
  <si>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</si>
  <si>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</si>
  <si>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</si>
  <si>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</si>
  <si>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</si>
  <si>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</si>
  <si>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</si>
  <si>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</si>
  <si>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</si>
  <si>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</si>
  <si>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</si>
  <si>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</si>
  <si>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</si>
  <si>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</si>
  <si>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</si>
  <si>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</si>
  <si>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</si>
  <si>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</si>
  <si>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</si>
  <si>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</si>
  <si>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</si>
  <si>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</si>
  <si>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</si>
  <si>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</si>
  <si>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</si>
  <si>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</si>
  <si>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</si>
  <si>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</si>
  <si>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</si>
  <si>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</si>
  <si>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</si>
  <si>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</si>
  <si>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</si>
  <si>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</si>
  <si>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</si>
  <si>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</si>
  <si>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</si>
  <si>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</si>
  <si>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</si>
  <si>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</si>
  <si>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</si>
  <si>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</si>
  <si>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</si>
  <si>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</si>
  <si>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</si>
  <si>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</si>
  <si>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</si>
  <si>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</si>
  <si>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</si>
  <si>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</si>
  <si>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</si>
  <si>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</si>
  <si>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</si>
  <si>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</si>
  <si>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</si>
  <si>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</si>
  <si>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</si>
  <si>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</si>
  <si>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</si>
  <si>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</si>
  <si>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</si>
  <si>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</si>
  <si>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</si>
  <si>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</si>
  <si>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</si>
  <si>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</si>
  <si>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</si>
  <si>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</si>
  <si>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</si>
  <si>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</si>
  <si>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</si>
  <si>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</si>
  <si>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</si>
  <si>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</si>
  <si>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</si>
  <si>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</si>
  <si>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</si>
  <si>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</si>
  <si>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</si>
  <si>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</si>
  <si>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</si>
  <si>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</si>
  <si>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</si>
  <si>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</si>
  <si>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</si>
  <si>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</si>
  <si>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</si>
  <si>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</si>
  <si>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</si>
  <si>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</si>
  <si>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</si>
  <si>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</si>
  <si>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</si>
  <si>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</si>
  <si>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</si>
  <si>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</si>
  <si>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</si>
  <si>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</si>
  <si>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</si>
  <si>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</si>
  <si>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</si>
  <si>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</si>
  <si>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</si>
  <si>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</si>
  <si>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</si>
  <si>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</si>
  <si>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</si>
  <si>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</si>
  <si>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</si>
  <si>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</si>
  <si>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</si>
  <si>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</si>
  <si>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</si>
  <si>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</si>
  <si>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</si>
  <si>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</si>
  <si>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</si>
  <si>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</si>
  <si>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</si>
  <si>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</si>
  <si>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</si>
  <si>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</si>
  <si>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</si>
  <si>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</si>
  <si>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</si>
  <si>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</si>
  <si>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</si>
  <si>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</si>
  <si>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</si>
  <si>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</si>
  <si>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</si>
  <si>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</si>
  <si>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</si>
  <si>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</si>
  <si>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</si>
  <si>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</si>
  <si>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</si>
  <si>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</si>
  <si>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</si>
  <si>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</si>
  <si>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</si>
  <si>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</si>
  <si>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</si>
  <si>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</si>
  <si>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</si>
  <si>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</si>
  <si>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</si>
  <si>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</si>
  <si>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</si>
  <si>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</si>
  <si>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</si>
  <si>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</si>
  <si>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</si>
  <si>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</si>
  <si>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</si>
  <si>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</si>
  <si>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</si>
  <si>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</si>
  <si>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</si>
  <si>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</si>
  <si>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</si>
  <si>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</si>
  <si>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</si>
  <si>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</si>
  <si>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</si>
  <si>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</si>
  <si>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</si>
  <si>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</si>
  <si>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</si>
  <si>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</si>
  <si>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</si>
  <si>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</si>
  <si>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</si>
  <si>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</si>
  <si>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</si>
  <si>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</si>
  <si>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</si>
  <si>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</si>
  <si>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</si>
  <si>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</si>
  <si>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</si>
  <si>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</si>
  <si>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</si>
  <si>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</si>
  <si>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</si>
  <si>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</si>
  <si>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</si>
  <si>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</si>
  <si>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</si>
  <si>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</si>
  <si>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</si>
  <si>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</si>
  <si>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</si>
  <si>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</si>
  <si>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</si>
  <si>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</si>
  <si>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</si>
  <si>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</si>
  <si>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</si>
  <si>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</si>
  <si>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</si>
  <si>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</si>
  <si>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</si>
  <si>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</si>
  <si>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</si>
  <si>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</si>
  <si>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</si>
  <si>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</si>
  <si>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</si>
  <si>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</si>
  <si>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</si>
  <si>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</si>
  <si>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</si>
  <si>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</si>
  <si>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</si>
  <si>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</si>
  <si>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</si>
  <si>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</si>
  <si>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</si>
  <si>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</si>
  <si>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</si>
  <si>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</si>
  <si>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</si>
  <si>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</si>
  <si>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</si>
  <si>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</si>
  <si>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</si>
  <si>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</si>
  <si>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</si>
  <si>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</si>
  <si>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</si>
  <si>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</si>
  <si>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</si>
  <si>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</si>
  <si>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</si>
  <si>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</si>
  <si>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</si>
  <si>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</si>
  <si>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</si>
  <si>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</si>
  <si>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</si>
  <si>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</si>
  <si>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</si>
  <si>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</si>
  <si>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</si>
  <si>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</si>
  <si>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</si>
  <si>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</si>
  <si>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</si>
  <si>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</si>
  <si>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</si>
  <si>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</si>
  <si>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</si>
  <si>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</si>
  <si>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</si>
  <si>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</si>
  <si>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</si>
  <si>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</si>
  <si>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</si>
  <si>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</si>
  <si>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</si>
  <si>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</si>
  <si>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</si>
  <si>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</si>
  <si>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</si>
  <si>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</si>
  <si>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</si>
  <si>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</si>
  <si>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</si>
  <si>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</si>
  <si>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</si>
  <si>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</si>
  <si>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</si>
  <si>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</si>
  <si>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</si>
  <si>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</si>
  <si>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</si>
  <si>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</si>
  <si>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</si>
  <si>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</si>
  <si>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</si>
  <si>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</si>
  <si>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</si>
  <si>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</si>
  <si>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</si>
  <si>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</si>
  <si>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</si>
  <si>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</si>
  <si>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</si>
  <si>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</si>
  <si>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</si>
  <si>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</si>
  <si>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</si>
  <si>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</si>
  <si>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</si>
  <si>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</si>
  <si>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</si>
  <si>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</si>
  <si>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</si>
  <si>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</si>
  <si>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</si>
  <si>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</si>
  <si>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</si>
  <si>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</si>
  <si>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</si>
  <si>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</si>
  <si>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</si>
  <si>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</si>
  <si>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</si>
  <si>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</si>
  <si>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</si>
  <si>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</si>
  <si>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</si>
  <si>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</si>
  <si>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</si>
  <si>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</si>
  <si>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</si>
  <si>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</si>
  <si>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</si>
  <si>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</si>
  <si>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</si>
  <si>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</si>
  <si>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</si>
  <si>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</si>
  <si>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</si>
  <si>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</si>
  <si>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</si>
  <si>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</si>
  <si>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</si>
  <si>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</si>
  <si>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</si>
  <si>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</si>
  <si>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</si>
  <si>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</si>
  <si>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</si>
  <si>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</si>
  <si>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</si>
  <si>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</si>
  <si>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</si>
  <si>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</si>
  <si>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</si>
  <si>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</si>
  <si>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</si>
  <si>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</si>
  <si>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</si>
  <si>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</si>
  <si>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</si>
  <si>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</si>
  <si>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</si>
  <si>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</si>
  <si>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</si>
  <si>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</si>
  <si>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</si>
  <si>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</si>
  <si>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</si>
  <si>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</si>
  <si>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</si>
  <si>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</si>
  <si>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</si>
  <si>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</si>
  <si>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</si>
  <si>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</si>
  <si>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</si>
  <si>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</si>
  <si>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</si>
  <si>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</si>
  <si>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</si>
  <si>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</si>
  <si>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</si>
  <si>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</si>
  <si>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</si>
  <si>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</si>
  <si>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</si>
  <si>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</si>
  <si>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</si>
  <si>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</si>
  <si>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</si>
  <si>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</si>
  <si>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</si>
  <si>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</si>
  <si>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</si>
  <si>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</si>
  <si>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</si>
  <si>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</si>
  <si>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</si>
  <si>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</si>
  <si>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</si>
  <si>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</si>
  <si>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</si>
  <si>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</si>
  <si>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</si>
  <si>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</si>
  <si>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</si>
  <si>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</si>
  <si>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</si>
  <si>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</si>
  <si>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</si>
  <si>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</si>
  <si>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</si>
  <si>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</si>
  <si>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</si>
  <si>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</si>
  <si>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</si>
  <si>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</si>
  <si>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</si>
  <si>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</si>
  <si>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</si>
  <si>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</si>
  <si>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</si>
  <si>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</si>
  <si>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</si>
  <si>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</si>
  <si>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</si>
  <si>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</si>
  <si>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</si>
  <si>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</si>
  <si>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</si>
  <si>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</si>
  <si>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</si>
  <si>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</si>
  <si>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</si>
  <si>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</si>
  <si>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</si>
  <si>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</si>
  <si>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</si>
  <si>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</si>
  <si>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</si>
  <si>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</si>
  <si>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</si>
  <si>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</si>
  <si>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</si>
  <si>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</si>
  <si>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</si>
  <si>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</si>
  <si>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</si>
  <si>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</si>
  <si>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</si>
  <si>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</si>
  <si>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</si>
  <si>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</si>
  <si>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</si>
  <si>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</si>
  <si>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</si>
  <si>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</si>
  <si>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</si>
  <si>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</si>
  <si>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</si>
  <si>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</si>
  <si>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</si>
  <si>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</si>
  <si>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</si>
  <si>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</si>
  <si>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</si>
  <si>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</si>
  <si>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</si>
  <si>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</si>
  <si>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</si>
  <si>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</si>
  <si>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</si>
  <si>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</si>
  <si>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</si>
  <si>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</si>
  <si>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</si>
  <si>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</si>
  <si>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</si>
  <si>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</si>
  <si>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</si>
  <si>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</si>
  <si>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</si>
  <si>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</si>
  <si>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</si>
  <si>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</si>
  <si>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</si>
  <si>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</si>
  <si>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</si>
  <si>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</si>
  <si>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</si>
  <si>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</si>
  <si>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</si>
  <si>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</si>
  <si>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</si>
  <si>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</si>
  <si>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</si>
  <si>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</si>
  <si>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</si>
  <si>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</si>
  <si>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</si>
  <si>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</si>
  <si>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</si>
  <si>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</si>
  <si>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</si>
  <si>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</si>
  <si>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</si>
  <si>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</si>
  <si>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</si>
  <si>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</si>
  <si>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</si>
  <si>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</si>
  <si>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</si>
  <si>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</si>
  <si>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</si>
  <si>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</si>
  <si>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</si>
  <si>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</si>
  <si>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</si>
  <si>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</si>
  <si>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</si>
  <si>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</si>
  <si>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</si>
  <si>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</si>
  <si>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</si>
  <si>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</si>
  <si>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</si>
  <si>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</si>
  <si>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</si>
  <si>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</si>
  <si>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</si>
  <si>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</si>
  <si>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</si>
  <si>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</si>
  <si>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</si>
  <si>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</si>
  <si>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</si>
  <si>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</si>
  <si>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</si>
  <si>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</si>
  <si>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</si>
  <si>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</si>
  <si>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</si>
  <si>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</si>
  <si>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</si>
  <si>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</si>
  <si>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</si>
  <si>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</si>
  <si>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</si>
  <si>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</si>
  <si>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</si>
  <si>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</si>
  <si>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</si>
  <si>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</si>
  <si>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</si>
  <si>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</si>
  <si>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</si>
  <si>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</si>
  <si>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</si>
  <si>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</si>
  <si>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</si>
  <si>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</si>
  <si>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</si>
  <si>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</si>
  <si>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</si>
  <si>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</si>
  <si>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</si>
  <si>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</si>
  <si>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</si>
  <si>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</si>
  <si>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</si>
  <si>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</si>
  <si>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</si>
  <si>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</si>
  <si>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</si>
  <si>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</si>
  <si>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</si>
  <si>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</si>
  <si>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</si>
  <si>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</si>
  <si>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</si>
  <si>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</si>
  <si>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</si>
  <si>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</si>
  <si>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</si>
  <si>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</si>
  <si>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</si>
  <si>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</si>
  <si>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</si>
  <si>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</si>
  <si>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</si>
  <si>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</si>
  <si>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</si>
  <si>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</si>
  <si>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</si>
  <si>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</si>
  <si>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</si>
  <si>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</si>
  <si>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</si>
  <si>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</si>
  <si>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</si>
  <si>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</si>
  <si>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</si>
  <si>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</si>
  <si>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</si>
  <si>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</si>
  <si>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</si>
  <si>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</si>
  <si>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</si>
  <si>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</si>
  <si>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</si>
  <si>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</si>
  <si>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</si>
  <si>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</si>
  <si>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</si>
  <si>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</si>
  <si>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</si>
  <si>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</si>
  <si>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</si>
  <si>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</si>
  <si>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</si>
  <si>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</si>
  <si>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</si>
  <si>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</si>
  <si>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</si>
  <si>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</si>
  <si>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</si>
  <si>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</si>
  <si>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</si>
  <si>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</si>
  <si>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</si>
  <si>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</si>
  <si>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</si>
  <si>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</si>
  <si>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</si>
  <si>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</si>
  <si>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</si>
  <si>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</si>
  <si>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</si>
  <si>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</si>
  <si>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</si>
  <si>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</si>
  <si>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</si>
  <si>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</si>
  <si>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</si>
  <si>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</si>
  <si>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</si>
  <si>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</si>
  <si>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</si>
  <si>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</si>
  <si>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</si>
  <si>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</si>
  <si>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</si>
  <si>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</si>
  <si>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</si>
  <si>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</si>
  <si>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</si>
  <si>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</si>
  <si>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</si>
  <si>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</si>
  <si>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</si>
  <si>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</si>
  <si>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</si>
  <si>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</si>
  <si>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</si>
  <si>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</si>
  <si>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</si>
  <si>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</si>
  <si>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</si>
  <si>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</si>
  <si>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</si>
  <si>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</si>
  <si>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</si>
  <si>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</si>
  <si>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</si>
  <si>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</si>
  <si>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</si>
  <si>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</si>
  <si>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</si>
  <si>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</si>
  <si>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</si>
  <si>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</si>
  <si>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</si>
  <si>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</si>
  <si>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</si>
  <si>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</si>
  <si>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</si>
  <si>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</si>
  <si>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</si>
  <si>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</si>
  <si>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</si>
  <si>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</si>
  <si>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</si>
  <si>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</si>
  <si>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</si>
  <si>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</si>
  <si>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</si>
  <si>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</si>
  <si>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</si>
  <si>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</si>
  <si>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</si>
  <si>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</si>
  <si>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</si>
  <si>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</si>
  <si>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</si>
  <si>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</si>
  <si>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</si>
  <si>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</si>
  <si>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</si>
  <si>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</si>
  <si>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</si>
  <si>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</si>
  <si>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</si>
  <si>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</si>
  <si>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</si>
  <si>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</si>
  <si>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</si>
  <si>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</si>
  <si>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</si>
  <si>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</si>
  <si>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</si>
  <si>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</si>
  <si>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</si>
  <si>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</si>
  <si>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</si>
  <si>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</si>
  <si>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</si>
  <si>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</si>
  <si>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</si>
  <si>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</si>
  <si>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</si>
  <si>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</si>
  <si>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</si>
  <si>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</si>
  <si>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</si>
  <si>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</si>
  <si>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</si>
  <si>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</si>
  <si>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</si>
  <si>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</si>
  <si>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</si>
  <si>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</si>
  <si>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</si>
  <si>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</si>
  <si>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</si>
  <si>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</si>
  <si>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</si>
  <si>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</si>
  <si>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</si>
  <si>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</si>
  <si>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</si>
  <si>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</si>
  <si>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</si>
  <si>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</si>
  <si>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</si>
  <si>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</si>
  <si>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</si>
  <si>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</si>
  <si>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</si>
  <si>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</si>
  <si>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</si>
  <si>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</si>
  <si>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</si>
  <si>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</si>
  <si>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</si>
  <si>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</si>
  <si>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</si>
  <si>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</si>
  <si>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</si>
  <si>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</si>
  <si>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</si>
  <si>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</si>
  <si>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</si>
  <si>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</si>
  <si>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</si>
  <si>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</si>
  <si>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</si>
  <si>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</si>
  <si>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</si>
  <si>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</si>
  <si>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</si>
  <si>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</si>
  <si>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</si>
  <si>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</si>
  <si>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</si>
  <si>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</si>
  <si>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</si>
  <si>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</si>
  <si>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</si>
  <si>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</si>
  <si>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</si>
  <si>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</si>
  <si>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</si>
  <si>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</si>
  <si>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</si>
  <si>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</si>
  <si>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</si>
  <si>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</si>
  <si>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</si>
  <si>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</si>
  <si>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</si>
  <si>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</si>
  <si>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</si>
  <si>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</si>
  <si>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</si>
  <si>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</si>
  <si>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</si>
  <si>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</si>
  <si>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</si>
  <si>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</si>
  <si>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</si>
  <si>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</si>
  <si>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</si>
  <si>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</si>
  <si>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</si>
  <si>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</si>
  <si>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</si>
  <si>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</si>
  <si>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</si>
  <si>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</si>
  <si>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</si>
  <si>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</si>
  <si>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</si>
  <si>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</si>
  <si>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</si>
  <si>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</si>
  <si>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</si>
  <si>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</si>
  <si>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</si>
  <si>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</si>
  <si>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</si>
  <si>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</si>
  <si>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</si>
  <si>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</si>
  <si>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</si>
  <si>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</si>
  <si>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</si>
  <si>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</si>
  <si>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</si>
  <si>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</si>
  <si>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</si>
  <si>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</si>
  <si>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</si>
  <si>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</si>
  <si>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</si>
  <si>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</si>
  <si>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</si>
  <si>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</si>
  <si>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</si>
  <si>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</si>
  <si>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</si>
  <si>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</si>
  <si>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</si>
  <si>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</si>
  <si>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</si>
  <si>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</si>
  <si>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</si>
  <si>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</si>
  <si>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</si>
  <si>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</si>
  <si>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</si>
  <si>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</si>
  <si>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</si>
  <si>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</si>
  <si>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</si>
  <si>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</si>
  <si>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</si>
  <si>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</si>
  <si>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</si>
  <si>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</si>
  <si>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</si>
  <si>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</si>
  <si>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</si>
  <si>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</si>
  <si>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</si>
  <si>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</si>
  <si>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</si>
  <si>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</si>
  <si>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</si>
  <si>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</si>
  <si>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</si>
  <si>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</si>
  <si>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</si>
  <si>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</si>
  <si>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</si>
  <si>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</si>
  <si>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</si>
  <si>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</si>
  <si>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</si>
  <si>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</si>
  <si>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</si>
  <si>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</si>
  <si>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</si>
  <si>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</si>
  <si>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</si>
  <si>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</si>
  <si>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</si>
  <si>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</si>
  <si>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</si>
  <si>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</si>
  <si>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</si>
  <si>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</si>
  <si>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</si>
  <si>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</si>
  <si>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</si>
  <si>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</si>
  <si>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</si>
  <si>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</si>
  <si>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</si>
  <si>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</si>
  <si>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</si>
  <si>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</si>
  <si>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</si>
  <si>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</si>
  <si>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</si>
  <si>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</si>
  <si>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</si>
  <si>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</si>
  <si>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</si>
  <si>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</si>
  <si>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</si>
  <si>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</si>
  <si>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</si>
  <si>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</si>
  <si>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</si>
  <si>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</si>
  <si>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</si>
  <si>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</si>
  <si>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</si>
  <si>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</si>
  <si>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</si>
  <si>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</si>
  <si>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</si>
  <si>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</si>
  <si>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</si>
  <si>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</si>
  <si>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</si>
  <si>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</si>
  <si>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</si>
  <si>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</si>
  <si>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</si>
  <si>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</si>
  <si>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</si>
  <si>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</si>
  <si>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</si>
  <si>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</si>
  <si>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</si>
  <si>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</si>
  <si>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</si>
  <si>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</si>
  <si>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</si>
  <si>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</si>
  <si>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</si>
  <si>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</si>
  <si>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</si>
  <si>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</si>
  <si>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</si>
  <si>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</si>
  <si>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</si>
  <si>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</si>
  <si>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</si>
  <si>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</si>
  <si>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</si>
  <si>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</si>
  <si>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</si>
  <si>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</si>
  <si>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</si>
  <si>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</si>
  <si>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</si>
  <si>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</si>
  <si>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</si>
  <si>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</si>
  <si>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</si>
  <si>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</si>
  <si>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</si>
  <si>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</si>
  <si>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</si>
  <si>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</si>
  <si>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</si>
  <si>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</si>
  <si>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</si>
  <si>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</si>
  <si>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</si>
  <si>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</si>
  <si>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</si>
  <si>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</si>
  <si>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</si>
  <si>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</si>
  <si>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</si>
  <si>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</si>
  <si>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</si>
  <si>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</si>
  <si>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</si>
  <si>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</si>
  <si>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</si>
  <si>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</si>
  <si>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</si>
  <si>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</si>
  <si>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</si>
  <si>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</si>
  <si>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</si>
  <si>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</si>
  <si>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</si>
  <si>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</si>
  <si>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</si>
  <si>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</si>
  <si>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</si>
  <si>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</si>
  <si>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</si>
  <si>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</si>
  <si>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</si>
  <si>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</si>
  <si>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</si>
  <si>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</si>
  <si>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</si>
  <si>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</si>
  <si>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</si>
  <si>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</si>
  <si>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</si>
  <si>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</si>
  <si>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</si>
  <si>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</si>
  <si>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</si>
  <si>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</si>
  <si>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</si>
  <si>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</si>
  <si>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</si>
  <si>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</si>
  <si>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</si>
  <si>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</si>
  <si>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</si>
  <si>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</si>
  <si>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</si>
  <si>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</si>
  <si>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</si>
  <si>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</si>
  <si>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</si>
  <si>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</si>
  <si>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</si>
  <si>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</si>
  <si>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</si>
  <si>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</si>
  <si>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</si>
  <si>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</si>
  <si>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</si>
  <si>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</si>
  <si>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</si>
  <si>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</si>
  <si>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</si>
  <si>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</si>
  <si>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</si>
  <si>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</si>
  <si>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</si>
  <si>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</si>
  <si>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</si>
  <si>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</si>
  <si>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</si>
  <si>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</si>
  <si>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</si>
  <si>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</si>
  <si>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</si>
  <si>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</si>
  <si>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</si>
  <si>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</si>
  <si>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</si>
  <si>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</si>
  <si>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</si>
  <si>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</si>
  <si>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</si>
  <si>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</si>
  <si>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</si>
  <si>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</si>
  <si>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</si>
  <si>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</si>
  <si>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</si>
  <si>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</si>
  <si>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</si>
  <si>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</si>
  <si>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</si>
  <si>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</si>
  <si>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</si>
  <si>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</si>
  <si>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</si>
  <si>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</si>
  <si>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</si>
  <si>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</si>
  <si>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</si>
  <si>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</si>
  <si>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</si>
  <si>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</si>
  <si>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</si>
  <si>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</si>
  <si>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</si>
  <si>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</si>
  <si>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</si>
  <si>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</si>
  <si>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</si>
  <si>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</si>
  <si>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</si>
  <si>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</si>
  <si>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</si>
  <si>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</si>
  <si>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</si>
  <si>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</si>
  <si>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</si>
  <si>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</si>
  <si>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</si>
  <si>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</si>
  <si>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</si>
  <si>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</si>
  <si>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</si>
  <si>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</si>
  <si>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</si>
  <si>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</si>
  <si>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</si>
  <si>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</si>
  <si>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</si>
  <si>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</si>
  <si>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</si>
  <si>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</si>
  <si>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</si>
  <si>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</si>
  <si>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</si>
  <si>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</si>
  <si>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</si>
  <si>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</si>
  <si>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</si>
  <si>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</si>
  <si>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</si>
  <si>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</si>
  <si>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</si>
  <si>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</si>
  <si>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</si>
  <si>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</si>
  <si>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</si>
  <si>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</si>
  <si>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</si>
  <si>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</si>
  <si>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</si>
  <si>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</si>
  <si>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</si>
  <si>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</si>
  <si>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</si>
  <si>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</si>
  <si>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</si>
  <si>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</si>
  <si>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</si>
  <si>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</si>
  <si>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</si>
  <si>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</si>
  <si>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</si>
  <si>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</si>
  <si>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</si>
  <si>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</si>
  <si>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</si>
  <si>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</si>
  <si>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</si>
  <si>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</si>
  <si>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</si>
  <si>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</si>
  <si>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</si>
  <si>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</si>
  <si>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</si>
  <si>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</si>
  <si>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</si>
  <si>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</si>
  <si>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</si>
  <si>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</si>
  <si>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</si>
  <si>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</si>
  <si>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</si>
  <si>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</si>
  <si>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</si>
  <si>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</si>
  <si>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</si>
  <si>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</si>
  <si>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</si>
  <si>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</si>
  <si>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</si>
  <si>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</si>
  <si>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</si>
  <si>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</si>
  <si>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</si>
  <si>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</si>
  <si>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</si>
  <si>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</si>
  <si>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</si>
  <si>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</si>
  <si>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</si>
  <si>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</si>
  <si>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</si>
  <si>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</si>
  <si>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</si>
  <si>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</si>
  <si>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</si>
  <si>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</si>
  <si>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</si>
  <si>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</si>
  <si>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</si>
  <si>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</si>
  <si>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</si>
  <si>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</si>
  <si>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</si>
  <si>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</si>
  <si>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</si>
  <si>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</si>
  <si>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</si>
  <si>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</si>
  <si>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</si>
  <si>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</si>
  <si>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</si>
  <si>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</si>
  <si>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</si>
  <si>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</si>
  <si>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</si>
  <si>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</si>
  <si>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</si>
  <si>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</si>
  <si>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</si>
  <si>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</si>
  <si>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</si>
  <si>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</si>
  <si>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</si>
  <si>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</si>
  <si>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</si>
  <si>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</si>
  <si>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</si>
  <si>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</si>
  <si>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</si>
  <si>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</si>
  <si>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</si>
  <si>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</si>
  <si>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</si>
  <si>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</si>
  <si>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</si>
  <si>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</si>
  <si>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</si>
  <si>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</si>
  <si>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</si>
  <si>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</si>
  <si>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</si>
  <si>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</si>
  <si>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</si>
  <si>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</si>
  <si>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</si>
  <si>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</si>
  <si>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</si>
  <si>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</si>
  <si>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</si>
  <si>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</si>
  <si>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</si>
  <si>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</si>
  <si>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</si>
  <si>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</si>
  <si>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</si>
  <si>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</si>
  <si>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</si>
  <si>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</si>
  <si>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</si>
  <si>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</si>
  <si>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</si>
  <si>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</si>
  <si>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</si>
  <si>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</si>
  <si>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</si>
  <si>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</si>
  <si>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</si>
  <si>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</si>
  <si>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</si>
  <si>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</si>
  <si>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</si>
  <si>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</si>
  <si>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</si>
  <si>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</si>
  <si>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</si>
  <si>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</si>
  <si>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</si>
  <si>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</si>
  <si>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</si>
  <si>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</si>
  <si>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</si>
  <si>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</si>
  <si>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</si>
  <si>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</si>
  <si>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</si>
  <si>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</si>
  <si>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</si>
  <si>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</si>
  <si>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</si>
  <si>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</si>
  <si>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</si>
  <si>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</si>
  <si>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</si>
  <si>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</si>
  <si>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</si>
  <si>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</si>
  <si>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</si>
  <si>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</si>
  <si>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</si>
  <si>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</si>
  <si>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</si>
  <si>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</si>
  <si>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</si>
  <si>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</si>
  <si>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</si>
  <si>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</si>
  <si>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</si>
  <si>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</si>
  <si>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</si>
  <si>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</si>
  <si>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</si>
  <si>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</si>
  <si>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</si>
  <si>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</si>
  <si>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</si>
  <si>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</si>
  <si>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</si>
  <si>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</si>
  <si>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</si>
  <si>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</si>
  <si>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</si>
  <si>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</si>
  <si>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</si>
  <si>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</si>
  <si>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</si>
  <si>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</si>
  <si>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</si>
  <si>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</si>
  <si>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</si>
  <si>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</si>
  <si>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</si>
  <si>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</si>
  <si>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</si>
  <si>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</si>
  <si>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</si>
  <si>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</si>
  <si>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</si>
  <si>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</si>
  <si>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</si>
  <si>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</si>
  <si>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</si>
  <si>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</si>
  <si>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</si>
  <si>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</si>
  <si>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</si>
  <si>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</si>
  <si>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</si>
  <si>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</si>
  <si>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</si>
  <si>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</si>
  <si>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</si>
  <si>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</si>
  <si>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</si>
  <si>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</si>
  <si>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</si>
  <si>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</si>
  <si>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</si>
  <si>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</si>
  <si>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</si>
  <si>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</si>
  <si>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</si>
  <si>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</si>
  <si>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</si>
  <si>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</si>
  <si>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</si>
  <si>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</si>
  <si>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</si>
  <si>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</si>
  <si>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</si>
  <si>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</si>
  <si>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</si>
  <si>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</si>
  <si>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</si>
  <si>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</si>
  <si>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</si>
  <si>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</si>
  <si>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</si>
  <si>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</si>
  <si>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</si>
  <si>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</si>
  <si>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</si>
  <si>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</si>
  <si>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</si>
  <si>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</si>
  <si>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</si>
  <si>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</si>
  <si>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</si>
  <si>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</si>
  <si>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</si>
  <si>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</si>
  <si>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</si>
  <si>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</si>
  <si>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</si>
  <si>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</si>
  <si>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</si>
  <si>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</si>
  <si>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</si>
  <si>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</si>
  <si>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</si>
  <si>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</si>
  <si>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</si>
  <si>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</si>
  <si>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</si>
  <si>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</si>
  <si>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</si>
  <si>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</si>
  <si>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</si>
  <si>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</si>
  <si>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</si>
  <si>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</si>
  <si>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</si>
  <si>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</si>
  <si>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</si>
  <si>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</si>
  <si>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</si>
  <si>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</si>
  <si>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</si>
  <si>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</si>
  <si>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</si>
  <si>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</si>
  <si>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</si>
  <si>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</si>
  <si>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</si>
  <si>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</si>
  <si>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</si>
  <si>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</si>
  <si>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</si>
  <si>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</si>
  <si>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</si>
  <si>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</si>
  <si>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</si>
  <si>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</si>
  <si>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</si>
  <si>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</si>
  <si>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</si>
  <si>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</si>
  <si>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</si>
  <si>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</si>
  <si>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</si>
  <si>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</si>
  <si>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</si>
  <si>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</si>
  <si>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</si>
  <si>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</si>
  <si>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</si>
  <si>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</si>
  <si>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</si>
  <si>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</si>
  <si>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</si>
  <si>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</si>
  <si>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</si>
  <si>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</si>
  <si>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</si>
  <si>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</si>
  <si>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</si>
  <si>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</si>
  <si>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</si>
  <si>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</si>
  <si>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</si>
  <si>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</si>
  <si>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</si>
  <si>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</si>
  <si>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</si>
  <si>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</si>
  <si>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</si>
  <si>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</si>
  <si>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</si>
  <si>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</si>
  <si>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</si>
  <si>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</si>
  <si>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</si>
  <si>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</si>
  <si>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</si>
  <si>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</si>
  <si>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</si>
  <si>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</si>
  <si>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</si>
  <si>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</si>
  <si>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</si>
  <si>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</si>
  <si>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</si>
  <si>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</si>
  <si>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</si>
  <si>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</si>
  <si>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</si>
  <si>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</si>
  <si>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</si>
  <si>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</si>
  <si>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</si>
  <si>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</si>
  <si>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</si>
  <si>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</si>
  <si>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</si>
  <si>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</si>
  <si>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</si>
  <si>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</si>
  <si>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</si>
  <si>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</si>
  <si>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</si>
  <si>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</si>
  <si>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</si>
  <si>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</si>
  <si>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</si>
  <si>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</si>
  <si>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</si>
  <si>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</si>
  <si>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</si>
  <si>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</si>
  <si>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</si>
  <si>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</si>
  <si>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</si>
  <si>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</si>
  <si>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</si>
  <si>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</si>
  <si>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</si>
  <si>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</si>
  <si>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</si>
  <si>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</si>
  <si>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</si>
  <si>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</si>
  <si>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</si>
  <si>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</si>
  <si>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</si>
  <si>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</si>
  <si>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</si>
  <si>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</si>
  <si>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</si>
  <si>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</si>
  <si>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</si>
  <si>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</si>
  <si>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</si>
  <si>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</si>
  <si>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</si>
  <si>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</si>
  <si>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</si>
  <si>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</si>
  <si>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</si>
  <si>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</si>
  <si>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</si>
  <si>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</si>
  <si>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</si>
  <si>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</si>
  <si>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</si>
  <si>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</si>
  <si>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</si>
  <si>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</si>
  <si>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</si>
  <si>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</si>
  <si>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</si>
  <si>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</si>
  <si>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</si>
  <si>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</si>
  <si>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</si>
  <si>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</si>
  <si>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</si>
  <si>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</si>
  <si>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</si>
  <si>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</si>
  <si>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</si>
  <si>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</si>
  <si>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</si>
  <si>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</si>
  <si>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</si>
  <si>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</si>
  <si>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</si>
  <si>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</si>
  <si>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</si>
  <si>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</si>
  <si>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</si>
  <si>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</si>
  <si>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</si>
  <si>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</si>
  <si>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</si>
  <si>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</si>
  <si>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</si>
  <si>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</si>
  <si>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</si>
  <si>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</si>
  <si>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</si>
  <si>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</si>
  <si>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</si>
  <si>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</si>
  <si>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</si>
  <si>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</si>
  <si>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</si>
  <si>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</si>
  <si>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</si>
  <si>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</si>
  <si>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</si>
  <si>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</si>
  <si>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</si>
  <si>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</si>
  <si>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</si>
  <si>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</si>
  <si>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</si>
  <si>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</si>
  <si>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</si>
  <si>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</si>
  <si>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</si>
  <si>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</si>
  <si>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</si>
  <si>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</si>
  <si>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</si>
  <si>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</si>
  <si>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</si>
  <si>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</si>
  <si>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</si>
  <si>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</si>
  <si>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</si>
  <si>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</si>
  <si>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</si>
  <si>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</si>
  <si>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</si>
  <si>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</si>
  <si>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</si>
  <si>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</si>
  <si>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</si>
  <si>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</si>
  <si>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</si>
  <si>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</si>
  <si>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</si>
  <si>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</si>
  <si>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</si>
  <si>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</si>
  <si>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</si>
  <si>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</si>
  <si>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</si>
  <si>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</si>
  <si>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</si>
  <si>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</si>
  <si>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</si>
  <si>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</si>
  <si>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</si>
  <si>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</si>
  <si>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</si>
  <si>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</si>
  <si>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</si>
  <si>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</si>
  <si>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</si>
  <si>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</si>
  <si>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</si>
  <si>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</si>
  <si>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</si>
  <si>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</si>
  <si>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</si>
  <si>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</si>
  <si>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</si>
  <si>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</si>
  <si>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</si>
  <si>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</si>
  <si>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</si>
  <si>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</si>
  <si>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</si>
  <si>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</si>
  <si>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</si>
  <si>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</si>
  <si>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</si>
  <si>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</si>
  <si>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</si>
  <si>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</si>
  <si>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</si>
  <si>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</si>
  <si>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</si>
  <si>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</si>
  <si>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</si>
  <si>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</si>
  <si>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</si>
  <si>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</si>
  <si>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</si>
  <si>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</si>
  <si>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</si>
  <si>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</si>
  <si>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</si>
  <si>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</si>
  <si>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</si>
  <si>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</si>
  <si>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</si>
  <si>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</si>
  <si>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</si>
  <si>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</si>
  <si>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</si>
  <si>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</si>
  <si>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</si>
  <si>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</si>
  <si>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</si>
  <si>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</si>
  <si>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</si>
  <si>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</si>
  <si>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</si>
  <si>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</si>
  <si>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</si>
  <si>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</si>
  <si>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</si>
  <si>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</si>
  <si>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</si>
  <si>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</si>
  <si>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</si>
  <si>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</si>
  <si>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</si>
  <si>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</si>
  <si>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</si>
  <si>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</si>
  <si>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</si>
  <si>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</si>
  <si>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</si>
  <si>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</si>
  <si>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</si>
  <si>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</si>
  <si>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</si>
  <si>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</si>
  <si>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</si>
  <si>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</si>
  <si>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</si>
  <si>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</si>
  <si>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</si>
  <si>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</si>
  <si>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</si>
  <si>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</si>
  <si>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</si>
  <si>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</si>
  <si>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</si>
  <si>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</si>
  <si>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</si>
  <si>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</si>
  <si>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</si>
  <si>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</si>
  <si>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</si>
  <si>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</si>
  <si>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</si>
  <si>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</si>
  <si>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</si>
  <si>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</si>
  <si>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</si>
  <si>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</si>
  <si>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</si>
  <si>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</si>
  <si>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</si>
  <si>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</si>
  <si>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</si>
  <si>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</si>
  <si>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</si>
  <si>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</si>
  <si>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</si>
  <si>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</si>
  <si>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</si>
  <si>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</si>
  <si>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</si>
  <si>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</si>
  <si>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</si>
  <si>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</si>
  <si>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</si>
  <si>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</si>
  <si>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</si>
  <si>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</si>
  <si>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</si>
  <si>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</si>
  <si>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</si>
  <si>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</si>
  <si>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</si>
  <si>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</si>
  <si>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</si>
  <si>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</si>
  <si>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</si>
  <si>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</si>
  <si>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</si>
  <si>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</si>
  <si>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</si>
  <si>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</si>
  <si>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</si>
  <si>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</si>
  <si>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</si>
  <si>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</si>
  <si>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</si>
  <si>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</si>
  <si>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</si>
  <si>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</si>
  <si>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</si>
  <si>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</si>
  <si>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</si>
  <si>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</si>
  <si>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</si>
  <si>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</si>
  <si>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</si>
  <si>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</si>
  <si>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</si>
  <si>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</si>
  <si>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</si>
  <si>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</si>
  <si>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</si>
  <si>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</si>
  <si>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</si>
  <si>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</si>
  <si>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</si>
  <si>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</si>
  <si>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</si>
  <si>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</si>
  <si>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</si>
  <si>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</si>
  <si>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</si>
  <si>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</si>
  <si>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</si>
  <si>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</si>
  <si>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</si>
  <si>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</si>
  <si>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</si>
  <si>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</si>
  <si>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</si>
  <si>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</si>
  <si>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</si>
  <si>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</si>
  <si>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</si>
  <si>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</si>
  <si>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</si>
  <si>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</si>
  <si>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</si>
  <si>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</si>
  <si>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</si>
  <si>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</si>
  <si>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</si>
  <si>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</si>
  <si>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</si>
  <si>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</si>
  <si>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</si>
  <si>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</si>
  <si>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</si>
  <si>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</si>
  <si>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</si>
  <si>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</si>
  <si>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</si>
  <si>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</si>
  <si>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</si>
  <si>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</si>
  <si>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</si>
  <si>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</si>
  <si>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</si>
  <si>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</si>
  <si>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</si>
  <si>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</si>
  <si>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</si>
  <si>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</si>
  <si>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</si>
  <si>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</si>
  <si>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</si>
  <si>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</si>
  <si>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</si>
  <si>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</si>
  <si>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</si>
  <si>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</si>
  <si>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</si>
  <si>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</si>
  <si>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</si>
  <si>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</si>
  <si>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</si>
  <si>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</si>
  <si>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</si>
  <si>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</si>
  <si>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</si>
  <si>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</si>
  <si>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</si>
  <si>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</si>
  <si>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</si>
  <si>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</si>
  <si>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</si>
  <si>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</si>
  <si>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</si>
  <si>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</si>
  <si>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</si>
  <si>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</si>
  <si>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</si>
  <si>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</si>
  <si>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</si>
  <si>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</si>
  <si>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</si>
  <si>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</si>
  <si>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</si>
  <si>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</si>
  <si>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</si>
  <si>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</si>
  <si>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</si>
  <si>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</si>
  <si>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</si>
  <si>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</si>
  <si>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</si>
  <si>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</si>
  <si>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</si>
  <si>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</si>
  <si>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</si>
  <si>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</si>
  <si>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</si>
  <si>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</si>
  <si>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</si>
  <si>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</si>
  <si>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</si>
  <si>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</si>
  <si>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</si>
  <si>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</si>
  <si>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</si>
  <si>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</si>
  <si>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</si>
  <si>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</si>
  <si>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</si>
  <si>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</si>
  <si>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</si>
  <si>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</si>
  <si>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</si>
  <si>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</si>
  <si>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</si>
  <si>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</si>
  <si>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</si>
  <si>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</si>
  <si>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</si>
  <si>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</si>
  <si>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</si>
  <si>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</si>
  <si>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</si>
  <si>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</si>
  <si>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</si>
  <si>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</si>
  <si>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</si>
  <si>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</si>
  <si>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</si>
  <si>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</si>
  <si>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</si>
  <si>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</si>
  <si>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</si>
  <si>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</si>
  <si>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</si>
  <si>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</si>
  <si>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</si>
  <si>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</si>
  <si>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</si>
  <si>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</si>
  <si>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</si>
  <si>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</si>
  <si>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</si>
  <si>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</si>
  <si>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</si>
  <si>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</si>
  <si>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</si>
  <si>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</si>
  <si>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</si>
  <si>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</si>
  <si>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</si>
  <si>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</si>
  <si>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</si>
  <si>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</si>
  <si>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</si>
  <si>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</si>
  <si>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</si>
  <si>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</si>
  <si>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</si>
  <si>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</si>
  <si>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</si>
  <si>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</si>
  <si>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</si>
  <si>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</si>
  <si>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</si>
  <si>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</si>
  <si>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</si>
  <si>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</si>
  <si>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</si>
  <si>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</si>
  <si>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</si>
  <si>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</si>
  <si>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</si>
  <si>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</si>
  <si>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</si>
  <si>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</si>
  <si>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</si>
  <si>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</si>
  <si>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</si>
  <si>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</si>
  <si>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</si>
  <si>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</si>
  <si>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</si>
  <si>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</si>
  <si>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</si>
  <si>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</si>
  <si>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</si>
  <si>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</si>
  <si>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</si>
  <si>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</si>
  <si>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</si>
  <si>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</si>
  <si>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</si>
  <si>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</si>
  <si>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</si>
  <si>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</si>
  <si>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</si>
  <si>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</si>
  <si>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</si>
  <si>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</si>
  <si>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</si>
  <si>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</si>
  <si>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</si>
  <si>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</si>
  <si>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</si>
  <si>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</si>
  <si>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</si>
  <si>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</si>
  <si>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</si>
  <si>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</si>
  <si>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</si>
  <si>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</si>
  <si>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</si>
  <si>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</si>
  <si>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</si>
  <si>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</si>
  <si>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</si>
  <si>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</si>
  <si>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</si>
  <si>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</si>
  <si>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</si>
  <si>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</si>
  <si>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</si>
  <si>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</si>
  <si>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</si>
  <si>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</si>
  <si>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</si>
  <si>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</si>
  <si>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</si>
  <si>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</si>
  <si>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</si>
  <si>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</si>
  <si>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</si>
  <si>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</si>
  <si>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</si>
  <si>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</si>
  <si>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</si>
  <si>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</si>
  <si>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</si>
  <si>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</si>
  <si>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</si>
  <si>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</si>
  <si>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</si>
  <si>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</si>
  <si>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</si>
  <si>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</si>
  <si>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</si>
  <si>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</si>
  <si>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</si>
  <si>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</si>
  <si>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</si>
  <si>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</si>
  <si>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</si>
  <si>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</si>
  <si>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</si>
  <si>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</si>
  <si>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</si>
  <si>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</si>
  <si>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</si>
  <si>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</si>
  <si>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</si>
  <si>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</si>
  <si>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</si>
  <si>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</si>
  <si>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</si>
  <si>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</si>
  <si>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</si>
  <si>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</si>
  <si>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</si>
  <si>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</si>
  <si>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</si>
  <si>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</si>
  <si>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</si>
  <si>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</si>
  <si>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</si>
  <si>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</si>
  <si>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</si>
  <si>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</si>
  <si>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</si>
  <si>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</si>
  <si>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</si>
  <si>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</si>
  <si>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</si>
  <si>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</si>
  <si>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</si>
  <si>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</si>
  <si>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</si>
  <si>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</si>
  <si>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</si>
  <si>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</si>
  <si>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</si>
  <si>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</si>
  <si>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</si>
  <si>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</si>
  <si>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</si>
  <si>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</si>
  <si>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</si>
  <si>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</si>
  <si>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</si>
  <si>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</si>
  <si>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</si>
  <si>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</si>
  <si>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</si>
  <si>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</si>
  <si>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</si>
  <si>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</si>
  <si>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</si>
  <si>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</si>
  <si>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</si>
  <si>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</si>
  <si>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</si>
  <si>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</si>
  <si>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</si>
  <si>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</si>
  <si>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</si>
  <si>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</si>
  <si>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</si>
  <si>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</si>
  <si>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</si>
  <si>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</si>
  <si>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</si>
  <si>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</si>
  <si>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</si>
  <si>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</si>
  <si>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</si>
  <si>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</si>
  <si>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</si>
  <si>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</si>
  <si>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</si>
  <si>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</si>
  <si>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</si>
  <si>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</si>
  <si>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</si>
  <si>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</si>
  <si>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</si>
  <si>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</si>
  <si>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</si>
  <si>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</si>
  <si>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</si>
  <si>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</si>
  <si>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</si>
  <si>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</si>
  <si>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</si>
  <si>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</si>
  <si>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</si>
  <si>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</si>
  <si>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</si>
  <si>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</si>
  <si>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</si>
  <si>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</si>
  <si>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</si>
  <si>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</si>
  <si>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</si>
  <si>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</si>
  <si>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</si>
  <si>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</si>
  <si>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</si>
  <si>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</si>
  <si>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</si>
  <si>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</si>
  <si>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</si>
  <si>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</si>
  <si>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</si>
  <si>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</si>
  <si>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</si>
  <si>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</si>
  <si>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</si>
  <si>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</si>
  <si>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</si>
  <si>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</si>
  <si>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</si>
  <si>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</si>
  <si>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</si>
  <si>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</si>
  <si>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</si>
  <si>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</si>
  <si>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</si>
  <si>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</si>
  <si>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</si>
  <si>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</si>
  <si>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</si>
  <si>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</si>
  <si>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</si>
  <si>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</si>
  <si>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</si>
  <si>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</si>
  <si>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</si>
  <si>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</si>
  <si>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</si>
  <si>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</si>
  <si>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</si>
  <si>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</si>
  <si>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</si>
  <si>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</si>
  <si>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</si>
  <si>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</si>
  <si>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</si>
  <si>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</si>
  <si>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</si>
  <si>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</si>
  <si>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</si>
  <si>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</si>
  <si>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</si>
  <si>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</si>
  <si>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</si>
  <si>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</si>
  <si>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</si>
  <si>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</si>
  <si>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</si>
  <si>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</si>
  <si>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</si>
  <si>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</si>
  <si>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</si>
  <si>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</si>
  <si>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</si>
  <si>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</si>
  <si>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</si>
  <si>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</si>
  <si>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</si>
  <si>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</si>
  <si>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</si>
  <si>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</si>
  <si>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</si>
  <si>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</si>
  <si>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</si>
  <si>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</si>
  <si>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</si>
  <si>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</si>
  <si>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</si>
  <si>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</si>
  <si>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</si>
  <si>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</si>
  <si>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</si>
  <si>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</si>
  <si>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</si>
  <si>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</si>
  <si>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</si>
  <si>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</si>
  <si>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</si>
  <si>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</si>
  <si>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</si>
  <si>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</si>
  <si>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</si>
  <si>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</si>
  <si>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</si>
  <si>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</si>
  <si>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</si>
  <si>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</si>
  <si>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</si>
  <si>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</si>
  <si>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</si>
  <si>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</si>
  <si>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</si>
  <si>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</si>
  <si>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</si>
  <si>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</si>
  <si>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</si>
  <si>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</si>
  <si>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</si>
  <si>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</si>
  <si>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</si>
  <si>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</si>
  <si>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</si>
  <si>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</si>
  <si>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</si>
  <si>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</si>
  <si>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</si>
  <si>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</si>
  <si>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</si>
  <si>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</si>
  <si>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</si>
  <si>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</si>
  <si>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</si>
  <si>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</si>
  <si>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</si>
  <si>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</si>
  <si>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</si>
  <si>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</si>
  <si>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</si>
  <si>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</si>
  <si>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</si>
  <si>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</si>
  <si>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</si>
  <si>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</si>
  <si>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</si>
  <si>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</si>
  <si>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</si>
  <si>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</si>
  <si>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</si>
  <si>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</si>
  <si>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</si>
  <si>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</si>
  <si>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</si>
  <si>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</si>
  <si>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</si>
  <si>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</si>
  <si>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</si>
  <si>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</si>
  <si>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</si>
  <si>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</si>
  <si>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</si>
  <si>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</si>
  <si>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</si>
  <si>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</si>
  <si>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</si>
  <si>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</si>
  <si>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</si>
  <si>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</si>
  <si>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</si>
  <si>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</si>
  <si>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</si>
  <si>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</si>
  <si>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</si>
  <si>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</si>
  <si>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</si>
  <si>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</si>
  <si>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</si>
  <si>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</si>
  <si>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</si>
  <si>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</si>
  <si>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</si>
  <si>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</si>
  <si>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</si>
  <si>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</si>
  <si>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</si>
  <si>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</si>
  <si>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</si>
  <si>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</si>
  <si>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</si>
  <si>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</si>
  <si>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</si>
  <si>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</si>
  <si>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</si>
  <si>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</si>
  <si>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</si>
  <si>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</si>
  <si>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</si>
  <si>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</si>
  <si>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</si>
  <si>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</si>
  <si>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</si>
  <si>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</si>
  <si>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</si>
  <si>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</si>
  <si>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</si>
  <si>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</si>
  <si>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</si>
  <si>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</si>
  <si>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</si>
  <si>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</si>
  <si>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</si>
  <si>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</si>
  <si>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</si>
  <si>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</si>
  <si>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</si>
  <si>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</si>
  <si>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</si>
  <si>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</si>
  <si>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</si>
  <si>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</si>
  <si>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</si>
  <si>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</si>
  <si>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</si>
  <si>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</si>
  <si>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</si>
  <si>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</si>
  <si>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</si>
  <si>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</si>
  <si>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</si>
  <si>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</si>
  <si>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</si>
  <si>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</si>
  <si>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</si>
  <si>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</si>
  <si>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</si>
  <si>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</si>
  <si>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</si>
  <si>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</si>
  <si>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</si>
  <si>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</si>
  <si>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</si>
  <si>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</si>
  <si>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</si>
  <si>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</si>
  <si>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</si>
  <si>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</si>
  <si>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</si>
  <si>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</si>
  <si>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</si>
  <si>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</si>
  <si>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</si>
  <si>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</si>
  <si>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</si>
  <si>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</si>
  <si>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</si>
  <si>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</si>
  <si>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</si>
  <si>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</si>
  <si>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</si>
  <si>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</si>
  <si>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</si>
  <si>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</si>
  <si>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</si>
  <si>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</si>
  <si>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</si>
  <si>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</si>
  <si>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</si>
  <si>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</si>
  <si>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</si>
  <si>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</si>
  <si>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</si>
  <si>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</si>
  <si>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</si>
  <si>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</si>
  <si>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</si>
  <si>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</si>
  <si>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</si>
  <si>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</si>
  <si>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</si>
  <si>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</si>
  <si>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</si>
  <si>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</si>
  <si>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</si>
  <si>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</si>
  <si>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</si>
  <si>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</si>
  <si>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</si>
  <si>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</si>
  <si>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</si>
  <si>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</si>
  <si>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</si>
  <si>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</si>
  <si>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</si>
  <si>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</si>
  <si>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</si>
  <si>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</si>
  <si>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</si>
  <si>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</si>
  <si>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</si>
  <si>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</si>
  <si>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</si>
  <si>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</si>
  <si>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</si>
  <si>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</si>
  <si>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</si>
  <si>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</si>
  <si>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</si>
  <si>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</si>
  <si>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</si>
  <si>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</si>
  <si>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</si>
  <si>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</si>
  <si>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</si>
  <si>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</si>
  <si>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</si>
  <si>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</si>
  <si>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</si>
  <si>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</si>
  <si>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</si>
  <si>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</si>
  <si>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</si>
  <si>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</si>
  <si>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</si>
  <si>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</si>
  <si>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</si>
  <si>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</si>
  <si>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</si>
  <si>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</si>
  <si>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</si>
  <si>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</si>
  <si>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</si>
  <si>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</si>
  <si>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</si>
  <si>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</si>
  <si>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</si>
  <si>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</si>
  <si>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</si>
  <si>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</si>
  <si>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</si>
  <si>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</si>
  <si>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</si>
  <si>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</si>
  <si>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</si>
  <si>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</si>
  <si>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</si>
  <si>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</si>
  <si>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</si>
  <si>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</si>
  <si>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</si>
  <si>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</si>
  <si>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</si>
  <si>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</si>
  <si>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</si>
  <si>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</si>
  <si>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</si>
  <si>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</si>
  <si>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</si>
  <si>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</si>
  <si>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</si>
  <si>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</si>
  <si>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</si>
  <si>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</si>
  <si>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</si>
  <si>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</si>
  <si>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</si>
  <si>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</si>
  <si>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</si>
  <si>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</si>
  <si>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</si>
  <si>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</si>
  <si>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</si>
  <si>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</si>
  <si>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</si>
  <si>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</si>
  <si>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</si>
  <si>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</si>
  <si>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</si>
  <si>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</si>
  <si>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</si>
  <si>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</si>
  <si>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</si>
  <si>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</si>
  <si>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</si>
  <si>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</si>
  <si>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</si>
  <si>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</si>
  <si>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</si>
  <si>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</si>
  <si>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</si>
  <si>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</si>
  <si>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</si>
  <si>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</si>
  <si>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</si>
  <si>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</si>
  <si>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</si>
  <si>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</si>
  <si>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</si>
  <si>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</si>
  <si>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</si>
  <si>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</si>
  <si>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</si>
  <si>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</si>
  <si>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</si>
  <si>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</si>
  <si>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</si>
  <si>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</si>
  <si>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</si>
  <si>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</si>
  <si>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</si>
  <si>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</si>
  <si>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</si>
  <si>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</si>
  <si>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</si>
  <si>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</si>
  <si>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</si>
  <si>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</si>
  <si>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</si>
  <si>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</si>
  <si>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</si>
  <si>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</si>
  <si>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</si>
  <si>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</si>
  <si>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</si>
  <si>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</si>
  <si>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</si>
  <si>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</si>
  <si>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</si>
  <si>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</si>
  <si>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</si>
  <si>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</si>
  <si>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</si>
  <si>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</si>
  <si>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</si>
  <si>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</si>
  <si>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</si>
  <si>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</si>
  <si>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</si>
  <si>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</si>
  <si>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</si>
  <si>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</si>
  <si>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</si>
  <si>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</si>
  <si>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</si>
  <si>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</si>
  <si>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</si>
  <si>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</si>
  <si>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</si>
  <si>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</si>
  <si>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</si>
  <si>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</si>
  <si>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</si>
  <si>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</si>
  <si>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</si>
  <si>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</si>
  <si>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</si>
  <si>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</si>
  <si>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</si>
  <si>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</si>
  <si>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</si>
  <si>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</si>
  <si>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</si>
  <si>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</si>
  <si>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</si>
  <si>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</si>
  <si>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</si>
  <si>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</si>
  <si>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</si>
  <si>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</si>
  <si>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</si>
  <si>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</si>
  <si>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</si>
  <si>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</si>
  <si>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</si>
  <si>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</si>
  <si>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</si>
  <si>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</si>
  <si>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</si>
  <si>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</si>
  <si>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</si>
  <si>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</si>
  <si>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</si>
  <si>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</si>
  <si>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</si>
  <si>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</si>
  <si>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</si>
  <si>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</si>
  <si>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</si>
  <si>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</si>
  <si>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</si>
  <si>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</si>
  <si>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</si>
  <si>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</si>
  <si>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</si>
  <si>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</si>
  <si>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</si>
  <si>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</si>
  <si>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</si>
  <si>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</si>
  <si>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</si>
  <si>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</si>
  <si>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</si>
  <si>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</si>
  <si>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</si>
  <si>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</si>
  <si>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</si>
  <si>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</si>
  <si>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</si>
  <si>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</si>
  <si>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</si>
  <si>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</si>
  <si>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</si>
  <si>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</si>
  <si>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</si>
  <si>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</si>
  <si>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</si>
  <si>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</si>
  <si>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</si>
  <si>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</si>
  <si>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</si>
  <si>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</si>
  <si>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</si>
  <si>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</si>
  <si>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</si>
  <si>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</si>
  <si>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</si>
  <si>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</si>
  <si>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</si>
  <si>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</si>
  <si>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</si>
  <si>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</si>
  <si>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</si>
  <si>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</si>
  <si>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</si>
  <si>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</si>
  <si>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</si>
  <si>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</si>
  <si>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</si>
  <si>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</si>
  <si>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</si>
  <si>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</si>
  <si>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</si>
  <si>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</si>
  <si>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</si>
  <si>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</si>
  <si>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</si>
  <si>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</si>
  <si>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</si>
  <si>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</si>
  <si>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</si>
  <si>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</si>
  <si>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</si>
  <si>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</si>
  <si>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</si>
  <si>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</si>
  <si>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</si>
  <si>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</si>
  <si>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</si>
  <si>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</si>
  <si>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</si>
  <si>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</si>
  <si>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</si>
  <si>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</si>
  <si>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</si>
  <si>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</si>
  <si>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</si>
  <si>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</si>
  <si>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</si>
  <si>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</si>
  <si>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</si>
  <si>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</si>
  <si>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</si>
  <si>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</si>
  <si>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</si>
  <si>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</si>
  <si>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</si>
  <si>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</si>
  <si>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</si>
  <si>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</si>
  <si>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</si>
  <si>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</si>
  <si>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</si>
  <si>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</si>
  <si>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</si>
  <si>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</si>
  <si>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</si>
  <si>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</si>
  <si>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</si>
  <si>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</si>
  <si>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</si>
  <si>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</si>
  <si>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</si>
  <si>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</si>
  <si>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</si>
  <si>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</si>
  <si>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</si>
  <si>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</si>
  <si>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</si>
  <si>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</si>
  <si>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</si>
  <si>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</si>
  <si>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</si>
  <si>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</si>
  <si>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</si>
  <si>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</si>
  <si>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</si>
  <si>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</si>
  <si>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</si>
  <si>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</si>
  <si>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</si>
  <si>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</si>
  <si>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</si>
  <si>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</si>
  <si>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</si>
  <si>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</si>
  <si>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</si>
  <si>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</si>
  <si>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</si>
  <si>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</si>
  <si>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</si>
  <si>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</si>
  <si>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</si>
  <si>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</si>
  <si>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</si>
  <si>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</si>
  <si>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</si>
  <si>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</si>
  <si>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</si>
  <si>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</si>
  <si>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</si>
  <si>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</si>
  <si>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</si>
  <si>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</si>
  <si>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</si>
  <si>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</si>
  <si>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</si>
  <si>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</si>
  <si>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</si>
  <si>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</si>
  <si>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</si>
  <si>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</si>
  <si>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</si>
  <si>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</si>
  <si>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</si>
  <si>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</si>
  <si>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</si>
  <si>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</si>
  <si>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</si>
  <si>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</si>
  <si>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</si>
  <si>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</si>
  <si>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</si>
  <si>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</si>
  <si>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</si>
  <si>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</si>
  <si>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</si>
  <si>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</si>
  <si>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</si>
  <si>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</si>
  <si>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</si>
  <si>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</si>
  <si>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</si>
  <si>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</si>
  <si>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</si>
  <si>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</si>
  <si>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</si>
  <si>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</si>
  <si>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</si>
  <si>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</si>
  <si>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</si>
  <si>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</si>
  <si>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</si>
  <si>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</si>
  <si>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</si>
  <si>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</si>
  <si>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</si>
  <si>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</si>
  <si>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</si>
  <si>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</si>
  <si>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</si>
  <si>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</si>
  <si>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</si>
  <si>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</si>
  <si>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</si>
  <si>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</si>
  <si>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</si>
  <si>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</si>
  <si>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</si>
  <si>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</si>
  <si>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</si>
  <si>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</si>
  <si>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</si>
  <si>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</si>
  <si>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</si>
  <si>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</si>
  <si>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</si>
  <si>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</si>
  <si>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</si>
  <si>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</si>
  <si>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</si>
  <si>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</si>
  <si>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</si>
  <si>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</si>
  <si>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</si>
  <si>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</si>
  <si>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</si>
  <si>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</si>
  <si>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</si>
  <si>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</si>
  <si>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</si>
  <si>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</si>
  <si>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</si>
  <si>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</si>
  <si>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</si>
  <si>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</si>
  <si>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</si>
  <si>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</si>
  <si>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</si>
  <si>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</si>
  <si>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</si>
  <si>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</si>
  <si>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</si>
  <si>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</si>
  <si>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</si>
  <si>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</si>
  <si>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</si>
  <si>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</si>
  <si>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</si>
  <si>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</si>
  <si>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</si>
  <si>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</si>
  <si>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</si>
  <si>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</si>
  <si>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</si>
  <si>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</si>
  <si>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</si>
  <si>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</si>
  <si>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</si>
  <si>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</si>
  <si>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</si>
  <si>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</si>
  <si>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</si>
  <si>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</si>
  <si>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</si>
  <si>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</si>
  <si>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</si>
  <si>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</si>
  <si>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</si>
  <si>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</si>
  <si>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</si>
  <si>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</si>
  <si>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</si>
  <si>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</si>
  <si>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</si>
  <si>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</si>
  <si>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</si>
  <si>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</si>
  <si>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</si>
  <si>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</si>
  <si>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</si>
  <si>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</si>
  <si>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</si>
  <si>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</si>
  <si>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</si>
  <si>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</si>
  <si>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</si>
  <si>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</si>
  <si>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</si>
  <si>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</si>
  <si>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</si>
  <si>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</si>
  <si>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</si>
  <si>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</si>
  <si>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</si>
  <si>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</si>
  <si>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</si>
  <si>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</si>
  <si>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</si>
  <si>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</si>
  <si>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</si>
  <si>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</si>
  <si>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</si>
  <si>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</si>
  <si>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</si>
  <si>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</si>
  <si>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</si>
  <si>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</si>
  <si>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</si>
  <si>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</si>
  <si>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</si>
  <si>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</si>
  <si>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</si>
  <si>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</si>
  <si>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</si>
  <si>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</si>
  <si>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</si>
  <si>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</si>
  <si>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</si>
  <si>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</si>
  <si>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</si>
  <si>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</si>
  <si>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</si>
  <si>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</si>
  <si>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</si>
  <si>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</si>
  <si>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</si>
  <si>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</si>
  <si>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</si>
  <si>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</si>
  <si>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</si>
  <si>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</si>
  <si>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</si>
  <si>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</si>
  <si>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</si>
  <si>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</si>
  <si>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</si>
  <si>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</si>
  <si>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</si>
  <si>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</si>
  <si>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</si>
  <si>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</si>
  <si>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</si>
  <si>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</si>
  <si>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</si>
  <si>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</si>
  <si>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</si>
  <si>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</si>
  <si>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</si>
  <si>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</si>
  <si>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</si>
  <si>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</si>
  <si>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</si>
  <si>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</si>
  <si>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</si>
  <si>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</si>
  <si>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</si>
  <si>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</si>
  <si>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</si>
  <si>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</si>
  <si>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</si>
  <si>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</si>
  <si>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</si>
  <si>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</si>
  <si>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</si>
  <si>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</si>
  <si>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</si>
  <si>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</si>
  <si>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</si>
  <si>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</si>
  <si>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</si>
  <si>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</si>
  <si>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</si>
  <si>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</si>
  <si>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</si>
  <si>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</si>
  <si>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</si>
  <si>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</si>
  <si>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</si>
  <si>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</si>
  <si>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</si>
  <si>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</si>
  <si>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</si>
  <si>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</si>
  <si>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</si>
  <si>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</si>
  <si>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</si>
  <si>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</si>
  <si>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</si>
  <si>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</si>
  <si>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</si>
  <si>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</si>
  <si>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</si>
  <si>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</si>
  <si>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</si>
  <si>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</si>
  <si>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</si>
  <si>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</si>
  <si>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</si>
  <si>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</si>
  <si>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</si>
  <si>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</si>
  <si>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</si>
  <si>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</si>
  <si>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</si>
  <si>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</si>
  <si>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</si>
  <si>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</si>
  <si>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</si>
  <si>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</si>
  <si>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</si>
  <si>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</si>
  <si>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</si>
  <si>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</si>
  <si>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</si>
  <si>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</si>
  <si>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</si>
  <si>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</si>
  <si>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</si>
  <si>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</si>
  <si>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</si>
  <si>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</si>
  <si>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</si>
  <si>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</si>
  <si>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</si>
  <si>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</si>
  <si>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</si>
  <si>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</si>
  <si>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</si>
  <si>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</si>
  <si>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</si>
  <si>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</si>
  <si>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</si>
  <si>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</si>
  <si>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</si>
  <si>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</si>
  <si>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</si>
  <si>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</si>
  <si>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</si>
  <si>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</si>
  <si>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</si>
  <si>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</si>
  <si>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</si>
  <si>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</si>
  <si>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</si>
  <si>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</si>
  <si>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</si>
  <si>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</si>
  <si>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</si>
  <si>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</si>
  <si>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</si>
  <si>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</si>
  <si>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</si>
  <si>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</si>
  <si>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</si>
  <si>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</si>
  <si>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</si>
  <si>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</si>
  <si>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</si>
  <si>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</si>
  <si>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</si>
  <si>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</si>
  <si>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</si>
  <si>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</si>
  <si>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</si>
  <si>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</si>
  <si>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</si>
  <si>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</si>
  <si>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</si>
  <si>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</si>
  <si>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</si>
  <si>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</si>
  <si>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</si>
  <si>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</si>
  <si>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</si>
  <si>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</si>
  <si>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</si>
  <si>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</si>
  <si>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</si>
  <si>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</si>
  <si>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</si>
  <si>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</si>
  <si>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</si>
  <si>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</si>
  <si>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</si>
  <si>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</si>
  <si>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</si>
  <si>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</si>
  <si>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</si>
  <si>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</si>
  <si>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</si>
  <si>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</si>
  <si>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</si>
  <si>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</si>
  <si>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</si>
  <si>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</si>
  <si>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</si>
  <si>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</si>
  <si>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</si>
  <si>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</si>
  <si>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</si>
  <si>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</si>
  <si>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</si>
  <si>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</si>
  <si>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</si>
  <si>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</si>
  <si>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</si>
  <si>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</si>
  <si>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</si>
  <si>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</si>
  <si>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</si>
  <si>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</si>
  <si>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</si>
  <si>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</si>
  <si>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</si>
  <si>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</si>
  <si>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</si>
  <si>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</si>
  <si>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</si>
  <si>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</si>
  <si>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</si>
  <si>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</si>
  <si>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</si>
  <si>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</si>
  <si>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</si>
  <si>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</si>
  <si>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</si>
  <si>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</si>
  <si>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</si>
  <si>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</si>
  <si>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</si>
  <si>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</si>
  <si>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</si>
  <si>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</si>
  <si>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</si>
  <si>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</si>
  <si>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</si>
  <si>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</si>
  <si>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</si>
  <si>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</si>
  <si>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</si>
  <si>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</si>
  <si>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</si>
  <si>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</si>
  <si>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</si>
  <si>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</si>
  <si>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</si>
  <si>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</si>
  <si>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</si>
  <si>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</si>
  <si>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</si>
  <si>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</si>
  <si>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</si>
  <si>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</si>
  <si>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</si>
  <si>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</si>
  <si>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</si>
  <si>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</si>
  <si>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</si>
  <si>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</si>
  <si>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</si>
  <si>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</si>
  <si>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</si>
  <si>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</si>
  <si>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</si>
  <si>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</si>
  <si>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</si>
  <si>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</si>
  <si>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</si>
  <si>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</si>
  <si>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</si>
  <si>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</si>
  <si>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</si>
  <si>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</si>
  <si>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</si>
  <si>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</si>
  <si>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</si>
  <si>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</si>
  <si>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</si>
  <si>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</si>
  <si>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</si>
  <si>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</si>
  <si>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</si>
  <si>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</si>
  <si>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</si>
  <si>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</si>
  <si>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</si>
  <si>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</si>
  <si>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</si>
  <si>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</si>
  <si>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</si>
  <si>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</si>
  <si>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</si>
  <si>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</si>
  <si>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</si>
  <si>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</si>
  <si>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</si>
  <si>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</si>
  <si>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</si>
  <si>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</si>
  <si>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</si>
  <si>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</si>
  <si>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</si>
  <si>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</si>
  <si>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</si>
  <si>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</si>
  <si>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</si>
  <si>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</si>
  <si>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</si>
  <si>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</si>
  <si>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</si>
  <si>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</si>
  <si>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</si>
  <si>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</si>
  <si>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</si>
  <si>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</si>
  <si>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</si>
  <si>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</si>
  <si>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</si>
  <si>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</si>
  <si>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</si>
  <si>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</si>
  <si>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</si>
  <si>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</si>
  <si>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</si>
  <si>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</si>
  <si>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</si>
  <si>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</si>
  <si>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</si>
  <si>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</si>
  <si>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</si>
  <si>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</si>
  <si>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</si>
  <si>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</si>
  <si>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</si>
  <si>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</si>
  <si>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</si>
  <si>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</si>
  <si>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</si>
  <si>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</si>
  <si>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</si>
  <si>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</si>
  <si>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</si>
  <si>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</si>
  <si>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</si>
  <si>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</si>
  <si>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</si>
  <si>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</si>
  <si>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</si>
  <si>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</si>
  <si>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</si>
  <si>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</si>
  <si>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</si>
  <si>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</si>
  <si>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</si>
  <si>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</si>
  <si>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</si>
  <si>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</si>
  <si>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</si>
  <si>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</si>
  <si>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</si>
  <si>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</si>
  <si>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</si>
  <si>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</si>
  <si>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</si>
  <si>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</si>
  <si>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</si>
  <si>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</si>
  <si>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</si>
  <si>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</si>
  <si>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</si>
  <si>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</si>
  <si>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</si>
  <si>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</si>
  <si>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</si>
  <si>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</si>
  <si>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</si>
  <si>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</si>
  <si>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</si>
  <si>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</si>
  <si>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</si>
  <si>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</si>
  <si>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</si>
  <si>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</si>
  <si>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</si>
  <si>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</si>
  <si>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</si>
  <si>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</si>
  <si>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</si>
  <si>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</si>
  <si>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</si>
  <si>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</si>
  <si>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</si>
  <si>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</si>
  <si>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</si>
  <si>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</si>
  <si>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</si>
  <si>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</si>
  <si>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</si>
  <si>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</si>
  <si>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</si>
  <si>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</si>
  <si>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</si>
  <si>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</si>
  <si>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</si>
  <si>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</si>
  <si>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</si>
  <si>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</si>
  <si>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</si>
  <si>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</si>
  <si>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</si>
  <si>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</si>
  <si>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</si>
  <si>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</si>
  <si>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</si>
  <si>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</si>
  <si>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</si>
  <si>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</si>
  <si>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</si>
  <si>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</si>
  <si>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</si>
  <si>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</si>
  <si>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</si>
  <si>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</si>
  <si>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</si>
  <si>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</si>
  <si>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</si>
  <si>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</si>
  <si>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</si>
  <si>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</si>
  <si>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</si>
  <si>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</si>
  <si>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</si>
  <si>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</si>
  <si>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</si>
  <si>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</si>
  <si>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</si>
  <si>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</si>
  <si>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</si>
  <si>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</si>
  <si>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</si>
  <si>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</si>
  <si>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</si>
  <si>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</si>
  <si>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</si>
  <si>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</si>
  <si>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</si>
  <si>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</si>
  <si>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</si>
  <si>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</si>
  <si>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</si>
  <si>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</si>
  <si>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</si>
  <si>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</si>
  <si>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</si>
  <si>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</si>
  <si>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</si>
  <si>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</si>
  <si>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</si>
  <si>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</si>
  <si>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</si>
  <si>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</si>
  <si>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</si>
  <si>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</si>
  <si>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</si>
  <si>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</si>
  <si>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</si>
  <si>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</si>
  <si>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</si>
  <si>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</si>
  <si>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</si>
  <si>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</si>
  <si>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</si>
  <si>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</si>
  <si>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</si>
  <si>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</si>
  <si>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</si>
  <si>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</si>
  <si>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</si>
  <si>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</si>
  <si>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</si>
  <si>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</si>
  <si>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</si>
  <si>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</si>
  <si>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</si>
  <si>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</si>
  <si>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</si>
  <si>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</si>
  <si>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</si>
  <si>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</si>
  <si>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</si>
  <si>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</si>
  <si>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</si>
  <si>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</si>
  <si>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</si>
  <si>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</si>
  <si>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</si>
  <si>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</si>
  <si>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</si>
  <si>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</si>
  <si>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</si>
  <si>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</si>
  <si>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</si>
  <si>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</si>
  <si>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</si>
  <si>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</si>
  <si>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</si>
  <si>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</si>
  <si>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</si>
  <si>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</si>
  <si>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</si>
  <si>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</si>
  <si>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</si>
  <si>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</si>
  <si>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</si>
  <si>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</si>
  <si>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</si>
  <si>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</si>
  <si>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</si>
  <si>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</si>
  <si>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</si>
  <si>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</si>
  <si>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</si>
  <si>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</si>
  <si>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</si>
  <si>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</si>
  <si>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</si>
  <si>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</si>
  <si>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</si>
  <si>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</si>
  <si>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</si>
  <si>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</si>
  <si>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</si>
  <si>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</si>
  <si>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</si>
  <si>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</si>
  <si>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</si>
  <si>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</si>
  <si>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</si>
  <si>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</si>
  <si>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</si>
  <si>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</si>
  <si>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</si>
  <si>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</si>
  <si>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</si>
  <si>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</si>
  <si>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</si>
  <si>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</si>
  <si>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</si>
  <si>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</si>
  <si>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</si>
  <si>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</si>
  <si>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</si>
  <si>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</si>
  <si>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</si>
  <si>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</si>
  <si>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</si>
  <si>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</si>
  <si>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</si>
  <si>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</si>
  <si>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</si>
  <si>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</si>
  <si>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</si>
  <si>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</si>
  <si>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</si>
  <si>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</si>
  <si>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</si>
  <si>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</si>
  <si>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</si>
  <si>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</si>
  <si>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</si>
  <si>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</si>
  <si>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</si>
  <si>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</si>
  <si>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</si>
  <si>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</si>
  <si>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</si>
  <si>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</si>
  <si>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</si>
  <si>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</si>
  <si>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</si>
  <si>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</si>
  <si>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</si>
  <si>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</si>
  <si>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</si>
  <si>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</si>
  <si>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</si>
  <si>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</si>
  <si>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</si>
  <si>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</si>
  <si>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</si>
  <si>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</si>
  <si>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</si>
  <si>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</si>
  <si>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</si>
  <si>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</si>
  <si>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</si>
  <si>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</si>
  <si>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</si>
  <si>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</si>
  <si>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</si>
  <si>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</si>
  <si>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</si>
  <si>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</si>
  <si>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</si>
  <si>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</si>
  <si>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</si>
  <si>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</si>
  <si>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</si>
  <si>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</si>
  <si>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</si>
  <si>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</si>
  <si>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</si>
  <si>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</si>
  <si>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</si>
  <si>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</si>
  <si>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</si>
  <si>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</si>
  <si>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</si>
  <si>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</si>
  <si>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</si>
  <si>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</si>
  <si>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</si>
  <si>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</si>
  <si>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</si>
  <si>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</si>
  <si>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</si>
  <si>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</si>
  <si>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</si>
  <si>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</si>
  <si>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</si>
  <si>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</si>
  <si>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</si>
  <si>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</si>
  <si>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</si>
  <si>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</si>
  <si>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</si>
  <si>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</si>
  <si>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</si>
  <si>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</si>
  <si>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</si>
  <si>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</si>
  <si>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</si>
  <si>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</si>
  <si>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</si>
  <si>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</si>
  <si>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</si>
  <si>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</si>
  <si>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</si>
  <si>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</si>
  <si>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</si>
  <si>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</si>
  <si>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</si>
  <si>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</si>
  <si>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</si>
  <si>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</si>
  <si>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</si>
  <si>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</si>
  <si>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</si>
  <si>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</si>
  <si>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</si>
  <si>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</si>
  <si>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</si>
  <si>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</si>
  <si>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</si>
  <si>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</si>
  <si>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</si>
  <si>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</si>
  <si>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</si>
  <si>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</si>
  <si>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</si>
  <si>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</si>
  <si>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</si>
  <si>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</si>
  <si>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</si>
  <si>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</si>
  <si>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</si>
  <si>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</si>
  <si>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</si>
  <si>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</si>
  <si>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</si>
  <si>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</si>
  <si>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</si>
  <si>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</si>
  <si>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</si>
  <si>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</si>
  <si>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</si>
  <si>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</si>
  <si>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</si>
  <si>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</si>
  <si>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</si>
  <si>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</si>
  <si>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</si>
  <si>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</si>
  <si>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</si>
  <si>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</si>
  <si>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</si>
  <si>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</si>
  <si>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</si>
  <si>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</si>
  <si>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</si>
  <si>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</si>
  <si>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</si>
  <si>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</si>
  <si>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</si>
  <si>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</si>
  <si>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</si>
  <si>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</si>
  <si>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</si>
  <si>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</si>
  <si>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</si>
  <si>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</si>
  <si>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</si>
  <si>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</si>
  <si>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</si>
  <si>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</si>
  <si>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</si>
  <si>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</si>
  <si>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</si>
  <si>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</si>
  <si>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</si>
  <si>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</si>
  <si>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</si>
  <si>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</si>
  <si>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</si>
  <si>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</si>
  <si>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</si>
  <si>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</si>
  <si>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</si>
  <si>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</si>
  <si>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</si>
  <si>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</si>
  <si>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</si>
  <si>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</si>
  <si>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</si>
  <si>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</si>
  <si>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</si>
  <si>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</si>
  <si>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</si>
  <si>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</si>
  <si>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</si>
  <si>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</si>
  <si>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</si>
  <si>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</si>
  <si>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</si>
  <si>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</si>
  <si>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</si>
  <si>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</si>
  <si>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</si>
  <si>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</si>
  <si>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</si>
  <si>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</si>
  <si>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</si>
  <si>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</si>
  <si>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</si>
  <si>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</si>
  <si>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</si>
  <si>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</si>
  <si>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</si>
  <si>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</si>
  <si>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</si>
  <si>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</si>
  <si>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</si>
  <si>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</si>
  <si>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</si>
  <si>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</si>
  <si>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</si>
  <si>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</si>
  <si>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</si>
  <si>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</si>
  <si>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</si>
  <si>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</si>
  <si>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</si>
  <si>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</si>
  <si>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</si>
  <si>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</si>
  <si>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</si>
  <si>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</si>
  <si>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</si>
  <si>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</si>
  <si>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</si>
  <si>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</si>
  <si>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</si>
  <si>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</si>
  <si>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</si>
  <si>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</si>
  <si>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</si>
  <si>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</si>
  <si>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</si>
  <si>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</si>
  <si>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</si>
  <si>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</si>
  <si>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</si>
  <si>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</si>
  <si>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</si>
  <si>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</si>
  <si>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</si>
  <si>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</si>
  <si>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</si>
  <si>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</si>
  <si>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</si>
  <si>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</si>
  <si>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</si>
  <si>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</si>
  <si>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</si>
  <si>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</si>
  <si>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</si>
  <si>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</si>
  <si>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</si>
  <si>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</si>
  <si>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</si>
  <si>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</si>
  <si>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</si>
  <si>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</si>
  <si>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</si>
  <si>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</si>
  <si>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</si>
  <si>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</si>
  <si>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</si>
  <si>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</si>
  <si>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</si>
  <si>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</si>
  <si>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</si>
  <si>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</si>
  <si>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</si>
  <si>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</si>
  <si>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</si>
  <si>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</si>
  <si>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</si>
  <si>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</si>
  <si>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</si>
  <si>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</si>
  <si>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</si>
  <si>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</si>
  <si>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</si>
  <si>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</si>
  <si>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</si>
  <si>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</si>
  <si>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</si>
  <si>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</si>
  <si>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</si>
  <si>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</si>
  <si>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</si>
  <si>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</si>
  <si>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</si>
  <si>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</si>
  <si>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</si>
  <si>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</si>
  <si>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</si>
  <si>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</si>
  <si>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</si>
  <si>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</si>
  <si>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</si>
  <si>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</si>
  <si>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</si>
  <si>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</si>
  <si>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</si>
  <si>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</si>
  <si>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</si>
  <si>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</si>
  <si>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</si>
  <si>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</si>
  <si>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</si>
  <si>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</si>
  <si>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</si>
  <si>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</si>
  <si>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</si>
  <si>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</si>
  <si>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</si>
  <si>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</si>
  <si>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</si>
  <si>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</si>
  <si>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</si>
  <si>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</si>
  <si>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</si>
  <si>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</si>
  <si>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</si>
  <si>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</si>
  <si>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</si>
  <si>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</si>
  <si>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</si>
  <si>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</si>
  <si>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</si>
  <si>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</si>
  <si>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</si>
  <si>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</si>
  <si>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</si>
  <si>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</si>
  <si>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</si>
  <si>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</si>
  <si>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</si>
  <si>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</si>
  <si>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</si>
  <si>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</si>
  <si>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</si>
  <si>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</si>
  <si>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</si>
  <si>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</si>
  <si>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</si>
  <si>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</si>
  <si>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</si>
  <si>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</si>
  <si>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</si>
  <si>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</si>
  <si>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</si>
  <si>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</si>
  <si>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</si>
  <si>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</si>
  <si>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</si>
  <si>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</si>
  <si>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</si>
  <si>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</si>
  <si>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</si>
  <si>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</si>
  <si>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</si>
  <si>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</si>
  <si>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</si>
  <si>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</si>
  <si>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</si>
  <si>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</si>
  <si>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</si>
  <si>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</si>
  <si>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</si>
  <si>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</si>
  <si>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</si>
  <si>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</si>
  <si>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</si>
  <si>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</si>
  <si>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</si>
  <si>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</si>
  <si>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</si>
  <si>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</si>
  <si>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</si>
  <si>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</si>
  <si>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</si>
  <si>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</si>
  <si>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</si>
  <si>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</si>
  <si>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</si>
  <si>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</si>
  <si>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</si>
  <si>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</si>
  <si>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</si>
  <si>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</si>
  <si>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</si>
  <si>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</si>
  <si>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</si>
  <si>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</si>
  <si>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</si>
  <si>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</si>
  <si>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</si>
  <si>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</si>
  <si>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</si>
  <si>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</si>
  <si>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</si>
  <si>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</si>
  <si>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</si>
  <si>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</si>
  <si>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</si>
  <si>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</si>
  <si>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</si>
  <si>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</si>
  <si>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</si>
  <si>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</si>
  <si>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</si>
  <si>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</si>
  <si>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</si>
  <si>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</si>
  <si>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</si>
  <si>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</si>
  <si>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</si>
  <si>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</si>
  <si>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</si>
  <si>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</si>
  <si>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</si>
  <si>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</si>
  <si>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</si>
  <si>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</si>
  <si>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</si>
  <si>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</si>
  <si>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</si>
  <si>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</si>
  <si>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</si>
  <si>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</si>
  <si>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</si>
  <si>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</si>
  <si>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</si>
  <si>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</si>
  <si>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</si>
  <si>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</si>
  <si>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</si>
  <si>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</si>
  <si>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</si>
  <si>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</si>
  <si>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</si>
  <si>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</si>
  <si>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</si>
  <si>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</si>
  <si>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</si>
  <si>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</si>
  <si>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</si>
  <si>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</si>
  <si>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</si>
  <si>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</si>
  <si>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</si>
  <si>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</si>
  <si>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</si>
  <si>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</si>
  <si>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</si>
  <si>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</si>
  <si>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</si>
  <si>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</si>
  <si>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</si>
  <si>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</si>
  <si>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</si>
  <si>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</si>
  <si>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</si>
  <si>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</si>
  <si>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</si>
  <si>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</si>
  <si>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</si>
  <si>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</si>
  <si>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</si>
  <si>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</si>
  <si>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</si>
  <si>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</si>
  <si>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</si>
  <si>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</si>
  <si>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</si>
  <si>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</si>
  <si>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</si>
  <si>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</si>
  <si>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</si>
  <si>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</si>
  <si>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</si>
  <si>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</si>
  <si>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</si>
  <si>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</si>
  <si>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</si>
  <si>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</si>
  <si>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</si>
  <si>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</si>
  <si>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</si>
  <si>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</si>
  <si>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</si>
  <si>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</si>
  <si>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</si>
  <si>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</si>
  <si>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</si>
  <si>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</si>
  <si>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</si>
  <si>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</si>
  <si>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</si>
  <si>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</si>
  <si>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</si>
  <si>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</si>
  <si>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</si>
  <si>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</si>
  <si>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</si>
  <si>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</si>
  <si>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</si>
  <si>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</si>
  <si>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</si>
  <si>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</si>
  <si>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</si>
  <si>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</si>
  <si>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</si>
  <si>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</si>
  <si>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</si>
  <si>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</si>
  <si>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</si>
  <si>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</si>
  <si>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</si>
  <si>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</si>
  <si>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</si>
  <si>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</si>
  <si>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</si>
  <si>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</si>
  <si>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</si>
  <si>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</si>
  <si>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</si>
  <si>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</si>
  <si>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</si>
  <si>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</si>
  <si>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</si>
  <si>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</si>
  <si>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</si>
  <si>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</si>
  <si>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</si>
  <si>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</si>
  <si>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</si>
  <si>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</si>
  <si>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</si>
  <si>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</si>
  <si>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</si>
  <si>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</si>
  <si>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</si>
  <si>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</si>
  <si>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</si>
  <si>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</si>
  <si>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</si>
  <si>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</si>
  <si>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</si>
  <si>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</si>
  <si>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</si>
  <si>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</si>
  <si>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</si>
  <si>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</si>
  <si>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</si>
  <si>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</si>
  <si>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</si>
  <si>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</si>
  <si>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</si>
  <si>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</si>
  <si>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</si>
  <si>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</si>
  <si>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</si>
  <si>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</si>
  <si>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</si>
  <si>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</si>
  <si>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</si>
  <si>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</si>
  <si>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</si>
  <si>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</si>
  <si>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</si>
  <si>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</si>
  <si>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</si>
  <si>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</si>
  <si>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</si>
  <si>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</si>
  <si>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</si>
  <si>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</si>
  <si>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</si>
  <si>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</si>
  <si>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</si>
  <si>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</si>
  <si>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</si>
  <si>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</si>
  <si>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</si>
  <si>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</si>
  <si>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</si>
  <si>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</si>
  <si>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</si>
  <si>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</si>
  <si>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</si>
  <si>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</si>
  <si>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</si>
  <si>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</si>
  <si>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</si>
  <si>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</si>
  <si>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</si>
  <si>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</si>
  <si>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</si>
  <si>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</si>
  <si>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</si>
  <si>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</si>
  <si>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</si>
  <si>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</si>
  <si>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</si>
  <si>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</si>
  <si>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</si>
  <si>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</si>
  <si>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</si>
  <si>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</si>
  <si>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</si>
  <si>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</si>
  <si>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</si>
  <si>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</si>
  <si>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</si>
  <si>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</si>
  <si>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</si>
  <si>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</si>
  <si>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</si>
  <si>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</si>
  <si>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</si>
  <si>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</si>
  <si>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</si>
  <si>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</si>
  <si>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</si>
  <si>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</si>
  <si>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</si>
  <si>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</si>
  <si>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</si>
  <si>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</si>
  <si>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</si>
  <si>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</si>
  <si>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</si>
  <si>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</si>
  <si>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</si>
  <si>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</si>
  <si>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</si>
  <si>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</si>
  <si>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</si>
  <si>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</si>
  <si>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</si>
  <si>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</si>
  <si>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</si>
  <si>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</si>
  <si>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</si>
  <si>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</si>
  <si>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</si>
  <si>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</si>
  <si>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</si>
  <si>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</si>
  <si>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</si>
  <si>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</si>
  <si>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</si>
  <si>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</si>
  <si>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</si>
  <si>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</si>
  <si>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</si>
  <si>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</si>
  <si>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</si>
  <si>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</si>
  <si>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</si>
  <si>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</si>
  <si>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</si>
  <si>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</si>
  <si>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</si>
  <si>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</si>
  <si>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</si>
  <si>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</si>
  <si>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</si>
  <si>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</si>
  <si>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</si>
  <si>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</si>
  <si>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</si>
  <si>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</si>
  <si>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</si>
  <si>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</si>
  <si>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</si>
  <si>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</si>
  <si>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</si>
  <si>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</si>
  <si>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</si>
  <si>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</si>
  <si>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</si>
  <si>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</si>
  <si>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</si>
  <si>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</si>
  <si>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</si>
  <si>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</si>
  <si>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</si>
  <si>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</si>
  <si>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</si>
  <si>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</si>
  <si>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</si>
  <si>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</si>
  <si>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</si>
  <si>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</si>
  <si>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</si>
  <si>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</si>
  <si>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</si>
  <si>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</si>
  <si>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</si>
  <si>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</si>
  <si>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</si>
  <si>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</si>
  <si>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</si>
  <si>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</si>
  <si>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</si>
  <si>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</si>
  <si>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</si>
  <si>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</si>
  <si>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</si>
  <si>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</si>
  <si>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</si>
  <si>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</si>
  <si>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</si>
  <si>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</si>
  <si>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</si>
  <si>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</si>
  <si>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</si>
  <si>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</si>
  <si>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</si>
  <si>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</si>
  <si>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</si>
  <si>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</si>
  <si>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</si>
  <si>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</si>
  <si>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</si>
  <si>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</si>
  <si>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</si>
  <si>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</si>
  <si>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</si>
  <si>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</si>
  <si>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</si>
  <si>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</si>
  <si>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</si>
  <si>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</si>
  <si>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</si>
  <si>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</si>
  <si>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</si>
  <si>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</si>
  <si>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</si>
  <si>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</si>
  <si>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</si>
  <si>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</si>
  <si>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</si>
  <si>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</si>
  <si>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</si>
  <si>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</si>
  <si>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</si>
  <si>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</si>
  <si>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</si>
  <si>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</si>
  <si>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</si>
  <si>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</si>
  <si>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</si>
  <si>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</si>
  <si>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</si>
  <si>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</si>
  <si>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</si>
  <si>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</si>
  <si>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</si>
  <si>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</si>
  <si>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</si>
  <si>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</si>
  <si>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</si>
  <si>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</si>
  <si>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</si>
  <si>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</si>
  <si>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</si>
  <si>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</si>
  <si>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</si>
  <si>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</si>
  <si>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</si>
  <si>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</si>
  <si>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</si>
  <si>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</si>
  <si>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</si>
  <si>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</si>
  <si>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</si>
  <si>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</si>
  <si>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</si>
  <si>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</si>
  <si>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</si>
  <si>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</si>
  <si>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</si>
  <si>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</si>
  <si>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</si>
  <si>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</si>
  <si>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</si>
  <si>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</si>
  <si>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</si>
  <si>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</si>
  <si>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</si>
  <si>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</si>
  <si>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</si>
  <si>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</si>
  <si>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</si>
  <si>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</si>
  <si>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</si>
  <si>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</si>
  <si>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</si>
  <si>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</si>
  <si>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</si>
  <si>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</si>
  <si>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</si>
  <si>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</si>
  <si>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</si>
  <si>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</si>
  <si>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</si>
  <si>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</si>
  <si>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</si>
  <si>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</si>
  <si>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</si>
  <si>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</si>
  <si>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</si>
  <si>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</si>
  <si>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</si>
  <si>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</si>
  <si>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</si>
  <si>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</si>
  <si>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</si>
  <si>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</si>
  <si>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</si>
  <si>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</si>
  <si>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</si>
  <si>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</si>
  <si>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</si>
  <si>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</si>
  <si>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</si>
  <si>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</si>
  <si>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</si>
  <si>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</si>
  <si>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</si>
  <si>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</si>
  <si>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</si>
  <si>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</si>
  <si>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</si>
  <si>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</si>
  <si>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</si>
  <si>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</si>
  <si>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</si>
  <si>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</si>
  <si>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</si>
  <si>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</si>
  <si>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</si>
  <si>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</si>
  <si>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</si>
  <si>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</si>
  <si>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</si>
  <si>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</si>
  <si>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</si>
  <si>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</si>
  <si>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</si>
  <si>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</si>
  <si>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</si>
  <si>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</si>
  <si>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</si>
  <si>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</si>
  <si>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</si>
  <si>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</si>
  <si>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</si>
  <si>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</si>
  <si>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</si>
  <si>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</si>
  <si>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</si>
  <si>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</si>
  <si>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</si>
  <si>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</si>
  <si>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</si>
  <si>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</si>
  <si>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</si>
  <si>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</si>
  <si>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</si>
  <si>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</si>
  <si>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</si>
  <si>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</si>
  <si>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</si>
  <si>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</si>
  <si>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</si>
  <si>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</si>
  <si>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</si>
  <si>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</si>
  <si>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</si>
  <si>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</si>
  <si>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</si>
  <si>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</si>
  <si>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</si>
  <si>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</si>
  <si>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</si>
  <si>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</si>
  <si>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</si>
  <si>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</si>
  <si>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</si>
  <si>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</si>
  <si>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</si>
  <si>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</si>
  <si>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</si>
  <si>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</si>
  <si>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</si>
  <si>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</si>
  <si>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</si>
  <si>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</si>
  <si>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</si>
  <si>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</si>
  <si>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</si>
  <si>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</si>
  <si>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</si>
  <si>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</si>
  <si>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</si>
  <si>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</si>
  <si>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</si>
  <si>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</si>
  <si>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</si>
  <si>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</si>
  <si>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</si>
  <si>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</si>
  <si>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</si>
  <si>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</si>
  <si>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</si>
  <si>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</si>
  <si>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</si>
  <si>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</si>
  <si>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</si>
  <si>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</si>
  <si>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</si>
  <si>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</si>
  <si>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</si>
  <si>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</si>
  <si>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</si>
  <si>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</si>
  <si>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</si>
  <si>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</si>
  <si>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</si>
  <si>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</si>
  <si>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</si>
  <si>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</si>
  <si>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</si>
  <si>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</si>
  <si>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</si>
  <si>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</si>
  <si>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</si>
  <si>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</si>
  <si>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</si>
  <si>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</si>
  <si>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</si>
  <si>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</si>
  <si>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</si>
  <si>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</si>
  <si>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</si>
  <si>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</si>
  <si>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</si>
  <si>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</si>
  <si>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</si>
  <si>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</si>
  <si>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</si>
  <si>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</si>
  <si>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</si>
  <si>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</si>
  <si>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</si>
  <si>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</si>
  <si>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</si>
  <si>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</si>
  <si>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</si>
  <si>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</si>
  <si>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</si>
  <si>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</si>
  <si>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</si>
  <si>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</si>
  <si>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</si>
  <si>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</si>
  <si>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</si>
  <si>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</si>
  <si>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</si>
  <si>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</si>
  <si>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</si>
  <si>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</si>
  <si>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</si>
  <si>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</si>
  <si>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</si>
  <si>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</si>
  <si>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</si>
  <si>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</si>
  <si>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</si>
  <si>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</si>
  <si>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</si>
  <si>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</si>
  <si>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</si>
  <si>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</si>
  <si>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</si>
  <si>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</si>
  <si>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</si>
  <si>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</si>
  <si>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</si>
  <si>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</si>
  <si>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</si>
  <si>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</si>
  <si>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</si>
  <si>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</si>
  <si>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</si>
  <si>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</si>
  <si>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</si>
  <si>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</si>
  <si>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</si>
  <si>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</si>
  <si>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</si>
  <si>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</si>
  <si>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</si>
  <si>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</si>
  <si>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</si>
  <si>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</si>
  <si>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</si>
  <si>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</si>
  <si>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</si>
  <si>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</si>
  <si>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</si>
  <si>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</si>
  <si>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</si>
  <si>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</si>
  <si>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</si>
  <si>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</si>
  <si>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</si>
  <si>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</si>
  <si>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</si>
  <si>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</si>
  <si>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</si>
  <si>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</si>
  <si>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</si>
  <si>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</si>
  <si>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</si>
  <si>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</si>
  <si>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</si>
  <si>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</si>
  <si>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</si>
  <si>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</si>
  <si>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</si>
  <si>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</si>
  <si>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</si>
  <si>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</si>
  <si>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</si>
  <si>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</si>
  <si>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</si>
  <si>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</si>
  <si>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</si>
  <si>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</si>
  <si>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</si>
  <si>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</si>
  <si>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</si>
  <si>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</si>
  <si>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</si>
  <si>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</si>
  <si>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</si>
  <si>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</si>
  <si>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</si>
  <si>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</si>
  <si>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</si>
  <si>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</si>
  <si>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</si>
  <si>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</si>
  <si>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</si>
  <si>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</si>
  <si>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</si>
  <si>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</si>
  <si>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</si>
  <si>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</si>
  <si>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</si>
  <si>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</si>
  <si>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</si>
  <si>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</si>
  <si>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</si>
  <si>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</si>
  <si>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</si>
  <si>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</si>
  <si>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</si>
  <si>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</si>
  <si>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</si>
  <si>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</si>
  <si>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</si>
  <si>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</si>
  <si>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</si>
  <si>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</si>
  <si>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</si>
  <si>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</si>
  <si>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</si>
  <si>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</si>
  <si>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</si>
  <si>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</si>
  <si>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</si>
  <si>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</si>
  <si>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</si>
  <si>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</si>
  <si>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</si>
  <si>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</si>
  <si>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</si>
  <si>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</si>
  <si>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</si>
  <si>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</si>
  <si>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</si>
  <si>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</si>
  <si>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</si>
  <si>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</si>
  <si>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</si>
  <si>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</si>
  <si>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</si>
  <si>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</si>
  <si>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</si>
  <si>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</si>
  <si>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</si>
  <si>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</si>
  <si>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</si>
  <si>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</si>
  <si>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</si>
  <si>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</si>
  <si>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</si>
  <si>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</si>
  <si>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</si>
  <si>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</si>
  <si>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</si>
  <si>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</si>
  <si>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</si>
  <si>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</si>
  <si>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</si>
  <si>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</si>
  <si>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</si>
  <si>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</si>
  <si>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</si>
  <si>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</si>
  <si>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</si>
  <si>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</si>
  <si>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</si>
  <si>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</si>
  <si>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</si>
  <si>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</si>
  <si>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</si>
  <si>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</si>
  <si>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</si>
  <si>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</si>
  <si>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</si>
  <si>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</si>
  <si>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</si>
  <si>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</si>
  <si>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</si>
  <si>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</si>
  <si>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</si>
  <si>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</si>
  <si>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</si>
  <si>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</si>
  <si>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</si>
  <si>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</si>
  <si>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</si>
  <si>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</si>
  <si>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</si>
  <si>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</si>
  <si>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</si>
  <si>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</si>
  <si>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</si>
  <si>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</si>
  <si>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</si>
  <si>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</si>
  <si>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</si>
  <si>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</si>
  <si>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</si>
  <si>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</si>
  <si>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</si>
  <si>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</si>
  <si>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</si>
  <si>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</si>
  <si>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</si>
  <si>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</si>
  <si>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</si>
  <si>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</si>
  <si>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</si>
  <si>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</si>
  <si>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</si>
  <si>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</si>
  <si>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</si>
  <si>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</si>
  <si>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</si>
  <si>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</si>
  <si>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</si>
  <si>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</si>
  <si>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</si>
  <si>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</si>
  <si>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</si>
  <si>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</si>
  <si>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</si>
  <si>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</si>
  <si>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</si>
  <si>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</si>
  <si>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</si>
  <si>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</si>
  <si>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</si>
  <si>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</si>
  <si>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</si>
  <si>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</si>
  <si>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</si>
  <si>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</si>
  <si>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</si>
  <si>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</si>
  <si>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</si>
  <si>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</si>
  <si>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</si>
  <si>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</si>
  <si>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</si>
  <si>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</si>
  <si>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</si>
  <si>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</si>
  <si>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</si>
  <si>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</si>
  <si>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</si>
  <si>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</si>
  <si>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</si>
  <si>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</si>
  <si>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</si>
  <si>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</si>
  <si>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</si>
  <si>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</si>
  <si>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</si>
  <si>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</si>
  <si>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</si>
  <si>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</si>
  <si>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</si>
  <si>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</si>
  <si>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</si>
  <si>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</si>
  <si>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</si>
  <si>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</si>
  <si>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</si>
  <si>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</si>
  <si>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</si>
  <si>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</si>
  <si>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</si>
  <si>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</si>
  <si>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</si>
  <si>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</si>
  <si>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</si>
  <si>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</si>
  <si>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</si>
  <si>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</si>
  <si>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</si>
  <si>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</si>
  <si>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</si>
  <si>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</si>
  <si>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</si>
  <si>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</si>
  <si>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</si>
  <si>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</si>
  <si>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</si>
  <si>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</si>
  <si>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</si>
  <si>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</si>
  <si>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</si>
  <si>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</si>
  <si>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</si>
  <si>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</si>
  <si>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</si>
  <si>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</si>
  <si>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</si>
  <si>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</si>
  <si>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</si>
  <si>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</si>
  <si>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</si>
  <si>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</si>
  <si>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</si>
  <si>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</si>
  <si>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</si>
  <si>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</si>
  <si>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</si>
  <si>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</si>
  <si>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</si>
  <si>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</si>
  <si>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</si>
  <si>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</si>
  <si>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</si>
  <si>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</si>
  <si>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</si>
  <si>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</si>
  <si>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</si>
  <si>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</si>
  <si>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</si>
  <si>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</si>
  <si>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</si>
  <si>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</si>
  <si>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</si>
  <si>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</si>
  <si>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</si>
  <si>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</si>
  <si>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</si>
  <si>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</si>
  <si>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</si>
  <si>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</si>
  <si>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</si>
  <si>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</si>
  <si>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</si>
  <si>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</si>
  <si>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</si>
  <si>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</si>
  <si>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</si>
  <si>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</si>
  <si>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</si>
  <si>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</si>
  <si>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</si>
  <si>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</si>
  <si>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</si>
  <si>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</si>
  <si>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</si>
  <si>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</si>
  <si>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</si>
  <si>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</si>
  <si>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</si>
  <si>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</si>
  <si>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</si>
  <si>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</si>
  <si>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</si>
  <si>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</si>
  <si>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</si>
  <si>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</si>
  <si>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</si>
  <si>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</si>
  <si>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</si>
  <si>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</si>
  <si>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</si>
  <si>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</si>
  <si>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</si>
  <si>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</si>
  <si>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</si>
  <si>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</si>
  <si>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</si>
  <si>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</si>
  <si>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</si>
  <si>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</si>
  <si>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</si>
  <si>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</si>
  <si>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</si>
  <si>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</si>
  <si>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</si>
  <si>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</si>
  <si>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</si>
  <si>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</si>
  <si>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</si>
  <si>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</si>
  <si>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</si>
  <si>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</si>
  <si>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</si>
  <si>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</si>
  <si>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</si>
  <si>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</si>
  <si>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</si>
  <si>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</si>
  <si>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</si>
  <si>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</si>
  <si>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</si>
  <si>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</si>
  <si>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</si>
  <si>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</si>
  <si>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</si>
  <si>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</si>
  <si>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</si>
  <si>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</si>
  <si>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</si>
  <si>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</si>
  <si>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</si>
  <si>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</si>
  <si>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</si>
  <si>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</si>
  <si>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</si>
  <si>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</si>
  <si>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</si>
  <si>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</si>
  <si>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</si>
  <si>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</si>
  <si>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</si>
  <si>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</si>
  <si>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</si>
  <si>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</si>
  <si>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</si>
  <si>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</si>
  <si>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</si>
  <si>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</si>
  <si>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</si>
  <si>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</si>
  <si>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</si>
  <si>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</si>
  <si>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</si>
  <si>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</si>
  <si>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</si>
  <si>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</si>
  <si>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</si>
  <si>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</si>
  <si>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</si>
  <si>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</si>
  <si>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</si>
  <si>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</si>
  <si>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</si>
  <si>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</si>
  <si>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</si>
  <si>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</si>
  <si>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</si>
  <si>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</si>
  <si>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</si>
  <si>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</si>
  <si>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</si>
  <si>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</si>
  <si>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</si>
  <si>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</si>
  <si>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</si>
  <si>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</si>
  <si>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</si>
  <si>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</si>
  <si>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</si>
  <si>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</si>
  <si>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</si>
  <si>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</si>
  <si>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</si>
  <si>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</si>
  <si>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</si>
  <si>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</si>
  <si>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</si>
  <si>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</si>
  <si>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</si>
  <si>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</si>
  <si>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</si>
  <si>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</si>
  <si>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</si>
  <si>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</si>
  <si>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</si>
  <si>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</si>
  <si>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</si>
  <si>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</si>
  <si>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</si>
  <si>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</si>
  <si>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</si>
  <si>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</si>
  <si>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</si>
  <si>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</si>
  <si>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</si>
  <si>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</si>
  <si>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</si>
  <si>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</si>
  <si>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</si>
  <si>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</si>
  <si>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</si>
  <si>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</si>
  <si>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</si>
  <si>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</si>
  <si>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</si>
  <si>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</si>
  <si>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</si>
  <si>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</si>
  <si>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</si>
  <si>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</si>
  <si>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</si>
  <si>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</si>
  <si>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</si>
  <si>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</si>
  <si>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</si>
  <si>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</si>
  <si>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</si>
  <si>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</si>
  <si>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</si>
  <si>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</si>
  <si>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</si>
  <si>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</si>
  <si>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</si>
  <si>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</si>
  <si>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</si>
  <si>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</si>
  <si>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</si>
  <si>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</si>
  <si>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</si>
  <si>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</si>
  <si>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</si>
  <si>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</si>
  <si>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</si>
  <si>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</si>
  <si>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</si>
  <si>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</si>
  <si>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</si>
  <si>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</si>
  <si>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</si>
  <si>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</si>
  <si>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</si>
  <si>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</si>
  <si>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</si>
  <si>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</si>
  <si>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</si>
  <si>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</si>
  <si>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</si>
  <si>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</si>
  <si>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</si>
  <si>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</si>
  <si>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</si>
  <si>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</si>
  <si>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</si>
  <si>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</si>
  <si>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</si>
  <si>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</si>
  <si>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</si>
  <si>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</si>
  <si>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</si>
  <si>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</si>
  <si>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</si>
  <si>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</si>
  <si>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</si>
  <si>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</si>
  <si>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</si>
  <si>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</si>
  <si>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</si>
  <si>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</si>
  <si>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</si>
  <si>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</si>
  <si>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</si>
  <si>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</si>
  <si>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</si>
  <si>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</si>
  <si>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</si>
  <si>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</si>
  <si>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</si>
  <si>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</si>
  <si>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</si>
  <si>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</si>
  <si>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</si>
  <si>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</si>
  <si>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</si>
  <si>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</si>
  <si>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</si>
  <si>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</si>
  <si>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</si>
  <si>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</si>
  <si>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</si>
  <si>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</si>
  <si>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</si>
  <si>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</si>
  <si>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</si>
  <si>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</si>
  <si>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</si>
  <si>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</si>
  <si>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</si>
  <si>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</si>
  <si>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</si>
  <si>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</si>
  <si>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</si>
  <si>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</si>
  <si>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</si>
  <si>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</si>
  <si>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</si>
  <si>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</si>
  <si>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</si>
  <si>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</si>
  <si>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</si>
  <si>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</si>
  <si>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</si>
  <si>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</si>
  <si>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</si>
  <si>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</si>
  <si>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</si>
  <si>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</si>
  <si>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</si>
  <si>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</si>
  <si>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</si>
  <si>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</si>
  <si>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</si>
  <si>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</si>
  <si>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</si>
  <si>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</si>
  <si>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</si>
  <si>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</si>
  <si>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</si>
  <si>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</si>
  <si>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</si>
  <si>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</si>
  <si>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</si>
  <si>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</si>
  <si>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</si>
  <si>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</si>
  <si>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</si>
  <si>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</si>
  <si>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</si>
  <si>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</si>
  <si>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</si>
  <si>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</si>
  <si>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</si>
  <si>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</si>
  <si>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</si>
  <si>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</si>
  <si>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</si>
  <si>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</si>
  <si>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</si>
  <si>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</si>
  <si>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</si>
  <si>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</si>
  <si>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</si>
  <si>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</si>
  <si>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</si>
  <si>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</si>
  <si>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</si>
  <si>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</si>
  <si>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</si>
  <si>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</si>
  <si>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</si>
  <si>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</si>
  <si>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</si>
  <si>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</si>
  <si>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</si>
  <si>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</si>
  <si>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</si>
  <si>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</si>
  <si>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</si>
  <si>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</si>
  <si>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</si>
  <si>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</si>
  <si>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</si>
  <si>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</si>
  <si>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</si>
  <si>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</si>
  <si>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</si>
  <si>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</si>
  <si>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</si>
  <si>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</si>
  <si>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</si>
  <si>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</si>
  <si>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</si>
  <si>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</si>
  <si>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</si>
  <si>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</si>
  <si>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</si>
  <si>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</si>
  <si>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</si>
  <si>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</si>
  <si>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</si>
  <si>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</si>
  <si>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</si>
  <si>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</si>
  <si>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</si>
  <si>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</si>
  <si>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</si>
  <si>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</si>
  <si>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</si>
  <si>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</si>
  <si>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</si>
  <si>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</si>
  <si>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</si>
  <si>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</si>
  <si>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</si>
  <si>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</si>
  <si>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</si>
  <si>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</si>
  <si>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</si>
  <si>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</si>
  <si>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</si>
  <si>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</si>
  <si>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</si>
  <si>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</si>
  <si>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</si>
  <si>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</si>
  <si>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</si>
  <si>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</si>
  <si>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</si>
  <si>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</si>
  <si>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</si>
  <si>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</si>
  <si>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</si>
  <si>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</si>
  <si>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</si>
  <si>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</si>
  <si>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</si>
  <si>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</si>
  <si>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</si>
  <si>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</si>
  <si>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</si>
  <si>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</si>
  <si>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</si>
  <si>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</si>
  <si>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</si>
  <si>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</si>
  <si>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</si>
  <si>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</si>
  <si>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</si>
  <si>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</si>
  <si>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</si>
  <si>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</si>
  <si>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</si>
  <si>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</si>
  <si>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</si>
  <si>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</si>
  <si>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</si>
  <si>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</si>
  <si>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</si>
  <si>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</si>
  <si>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</si>
  <si>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</si>
  <si>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</si>
  <si>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</si>
  <si>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</si>
  <si>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</si>
  <si>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</si>
  <si>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</si>
  <si>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</si>
  <si>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</si>
  <si>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</si>
  <si>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</si>
  <si>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</si>
  <si>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</si>
  <si>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</si>
  <si>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</si>
  <si>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</si>
  <si>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</si>
  <si>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</si>
  <si>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</si>
  <si>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</si>
  <si>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</si>
  <si>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</si>
  <si>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</si>
  <si>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</si>
  <si>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</si>
  <si>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</si>
  <si>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</si>
  <si>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</si>
  <si>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</si>
  <si>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</si>
  <si>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</si>
  <si>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</si>
  <si>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</si>
  <si>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</si>
  <si>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</si>
  <si>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</si>
  <si>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</si>
  <si>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</si>
  <si>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</si>
  <si>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</si>
  <si>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</si>
  <si>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</si>
  <si>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</si>
  <si>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</si>
  <si>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</si>
  <si>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</si>
  <si>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</si>
  <si>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</si>
  <si>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</si>
  <si>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</si>
  <si>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</si>
  <si>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</si>
  <si>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</si>
  <si>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</si>
  <si>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</si>
  <si>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</si>
  <si>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</si>
  <si>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</si>
  <si>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</si>
  <si>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</si>
  <si>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</si>
  <si>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</si>
  <si>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</si>
  <si>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</si>
  <si>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</si>
  <si>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</si>
  <si>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</si>
  <si>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</si>
  <si>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</si>
  <si>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</si>
  <si>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</si>
  <si>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</si>
  <si>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</si>
  <si>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</si>
  <si>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</si>
  <si>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</si>
  <si>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</si>
  <si>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</si>
  <si>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</si>
  <si>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</si>
  <si>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</si>
  <si>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</si>
  <si>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</si>
  <si>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</si>
  <si>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</si>
  <si>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</si>
  <si>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</si>
  <si>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</si>
  <si>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</si>
  <si>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</si>
  <si>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</si>
  <si>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</si>
  <si>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</si>
  <si>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</si>
  <si>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</si>
  <si>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</si>
  <si>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</si>
  <si>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</si>
  <si>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</si>
  <si>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</si>
  <si>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</si>
  <si>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</si>
  <si>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</si>
  <si>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</si>
  <si>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</si>
  <si>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</si>
  <si>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</si>
  <si>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</si>
  <si>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</si>
  <si>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</si>
  <si>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</si>
  <si>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</si>
  <si>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</si>
  <si>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</si>
  <si>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</si>
  <si>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</si>
  <si>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</si>
  <si>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</si>
  <si>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</si>
  <si>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</si>
  <si>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</si>
  <si>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</si>
  <si>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</si>
  <si>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</si>
  <si>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</si>
  <si>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</si>
  <si>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</si>
  <si>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</si>
  <si>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</si>
  <si>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</si>
  <si>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</si>
  <si>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</si>
  <si>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</si>
  <si>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</si>
  <si>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</si>
  <si>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</si>
  <si>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</si>
  <si>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</si>
  <si>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</si>
  <si>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</si>
  <si>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</si>
  <si>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</si>
  <si>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</si>
  <si>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</si>
  <si>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</si>
  <si>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</si>
  <si>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</si>
  <si>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</si>
  <si>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</si>
  <si>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</si>
  <si>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</si>
  <si>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</si>
  <si>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</si>
  <si>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</si>
  <si>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</si>
  <si>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</si>
  <si>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</si>
  <si>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</si>
  <si>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</si>
  <si>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</si>
  <si>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</si>
  <si>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</si>
  <si>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</si>
  <si>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</si>
  <si>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</si>
  <si>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</si>
  <si>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</si>
  <si>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</si>
  <si>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</si>
  <si>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</si>
  <si>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</si>
  <si>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</si>
  <si>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</si>
  <si>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</si>
  <si>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</si>
  <si>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</si>
  <si>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</si>
  <si>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</si>
  <si>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</si>
  <si>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</si>
  <si>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</si>
  <si>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</si>
  <si>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</si>
  <si>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</si>
  <si>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</si>
  <si>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</si>
  <si>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</si>
  <si>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</si>
  <si>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</si>
  <si>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</si>
  <si>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</si>
  <si>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</si>
  <si>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</si>
  <si>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</si>
  <si>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</si>
  <si>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</si>
  <si>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</si>
  <si>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</si>
  <si>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</si>
  <si>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</si>
  <si>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</si>
  <si>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</si>
  <si>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</si>
  <si>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</si>
  <si>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</si>
  <si>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</si>
  <si>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</si>
  <si>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</si>
  <si>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</si>
  <si>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</si>
  <si>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</si>
  <si>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</si>
  <si>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</si>
  <si>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</si>
  <si>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</si>
  <si>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</si>
  <si>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</si>
  <si>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</si>
  <si>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</si>
  <si>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</si>
  <si>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</si>
  <si>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</si>
  <si>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</si>
  <si>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</si>
  <si>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</si>
  <si>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</si>
  <si>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</si>
  <si>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</si>
  <si>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</si>
  <si>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</si>
  <si>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</si>
  <si>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</si>
  <si>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</si>
  <si>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</si>
  <si>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</si>
  <si>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</si>
  <si>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</si>
  <si>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</si>
  <si>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</si>
  <si>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</si>
  <si>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</si>
  <si>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</si>
  <si>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</si>
  <si>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</si>
  <si>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</si>
  <si>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</si>
  <si>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</si>
  <si>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</si>
  <si>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</si>
  <si>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</si>
  <si>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</si>
  <si>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</si>
  <si>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</si>
  <si>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</si>
  <si>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</si>
  <si>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</si>
  <si>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</si>
  <si>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</si>
  <si>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</si>
  <si>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</si>
  <si>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</si>
  <si>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</si>
  <si>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</si>
  <si>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</si>
  <si>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</si>
  <si>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</si>
  <si>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</si>
  <si>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</si>
  <si>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</si>
  <si>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</si>
  <si>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</si>
  <si>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</si>
  <si>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</si>
  <si>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</si>
  <si>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</si>
  <si>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</si>
  <si>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</si>
  <si>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</si>
  <si>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</si>
  <si>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</si>
  <si>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</si>
  <si>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</si>
  <si>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</si>
  <si>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</si>
  <si>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</si>
  <si>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</si>
  <si>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</si>
  <si>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</si>
  <si>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</si>
  <si>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</si>
  <si>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</si>
  <si>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</si>
  <si>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</si>
  <si>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</si>
  <si>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</si>
  <si>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</si>
  <si>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</si>
  <si>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</si>
  <si>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</si>
  <si>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</si>
  <si>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</si>
  <si>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</si>
  <si>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</si>
  <si>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</si>
  <si>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</si>
  <si>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</si>
  <si>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</si>
  <si>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</si>
  <si>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</si>
  <si>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</si>
  <si>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</si>
  <si>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</si>
  <si>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</si>
  <si>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</si>
  <si>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</si>
  <si>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</si>
  <si>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</si>
  <si>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</si>
  <si>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</si>
  <si>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</si>
  <si>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</si>
  <si>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</si>
  <si>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</si>
  <si>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</si>
  <si>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</si>
  <si>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</si>
  <si>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</si>
  <si>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</si>
  <si>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</si>
  <si>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</si>
  <si>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</si>
  <si>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</si>
  <si>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</si>
  <si>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</si>
  <si>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</si>
  <si>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</si>
  <si>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</si>
  <si>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</si>
  <si>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</si>
  <si>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</si>
  <si>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</si>
  <si>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</si>
  <si>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</si>
  <si>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</si>
  <si>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</si>
  <si>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</si>
  <si>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</si>
  <si>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</si>
  <si>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</si>
  <si>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</si>
  <si>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</si>
  <si>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</si>
  <si>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</si>
  <si>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</si>
  <si>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</si>
  <si>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</si>
  <si>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</si>
  <si>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</si>
  <si>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</si>
  <si>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</si>
  <si>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</si>
  <si>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</si>
  <si>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</si>
  <si>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</si>
  <si>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</si>
  <si>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</si>
  <si>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</si>
  <si>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</si>
  <si>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</si>
  <si>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</si>
  <si>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</si>
  <si>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</si>
  <si>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</si>
  <si>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</si>
  <si>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</si>
  <si>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</si>
  <si>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</si>
  <si>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</si>
  <si>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</si>
  <si>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</si>
  <si>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</si>
  <si>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</si>
  <si>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</si>
  <si>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</si>
  <si>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</si>
  <si>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</si>
  <si>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</si>
  <si>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</si>
  <si>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</si>
  <si>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</si>
  <si>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</si>
  <si>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</si>
  <si>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</si>
  <si>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</si>
  <si>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</si>
  <si>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</si>
  <si>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</si>
  <si>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</si>
  <si>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</si>
  <si>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</si>
  <si>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</si>
  <si>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</si>
  <si>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</si>
  <si>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</si>
  <si>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</si>
  <si>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</si>
  <si>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</si>
  <si>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</si>
  <si>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</si>
  <si>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</si>
  <si>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</si>
  <si>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</si>
  <si>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</si>
  <si>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</si>
  <si>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</si>
  <si>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</si>
  <si>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</si>
  <si>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</si>
  <si>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</si>
  <si>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</si>
  <si>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</si>
  <si>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</si>
  <si>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</si>
  <si>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</si>
  <si>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</si>
  <si>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</si>
  <si>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</si>
  <si>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</si>
  <si>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</si>
  <si>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</si>
  <si>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</si>
  <si>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</si>
  <si>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</si>
  <si>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</si>
  <si>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</si>
  <si>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</si>
  <si>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</si>
  <si>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</si>
  <si>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</si>
  <si>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</si>
  <si>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</si>
  <si>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</si>
  <si>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</si>
  <si>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</si>
  <si>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</si>
  <si>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</si>
  <si>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</si>
  <si>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</si>
  <si>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</si>
  <si>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</si>
  <si>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</si>
  <si>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</si>
  <si>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</si>
  <si>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</si>
  <si>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</si>
  <si>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</si>
  <si>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</si>
  <si>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</si>
  <si>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</si>
  <si>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</si>
  <si>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</si>
  <si>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</si>
  <si>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</si>
  <si>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</si>
  <si>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</si>
  <si>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</si>
  <si>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</si>
  <si>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</si>
  <si>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</si>
  <si>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</si>
  <si>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</si>
  <si>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</si>
  <si>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</si>
  <si>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</si>
  <si>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</si>
  <si>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</si>
  <si>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</si>
  <si>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</si>
  <si>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</si>
  <si>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</si>
  <si>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</si>
  <si>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</si>
  <si>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</si>
  <si>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</si>
  <si>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</si>
  <si>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</si>
  <si>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</si>
  <si>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</si>
  <si>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</si>
  <si>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</si>
  <si>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</si>
  <si>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</si>
  <si>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</si>
  <si>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</si>
  <si>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</si>
  <si>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</si>
  <si>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</si>
  <si>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</si>
  <si>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</si>
  <si>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</si>
  <si>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</si>
  <si>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</si>
  <si>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</si>
  <si>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</si>
  <si>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</si>
  <si>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</si>
  <si>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</si>
  <si>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</si>
  <si>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</si>
  <si>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</si>
  <si>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</si>
  <si>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</si>
  <si>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</si>
  <si>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</si>
  <si>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</si>
  <si>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</si>
  <si>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</si>
  <si>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</si>
  <si>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</si>
  <si>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</si>
  <si>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</si>
  <si>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</si>
  <si>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</si>
  <si>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</si>
  <si>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</si>
  <si>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</si>
  <si>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</si>
  <si>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</si>
  <si>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</si>
  <si>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</si>
  <si>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</si>
  <si>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</si>
  <si>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</si>
  <si>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</si>
  <si>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</si>
  <si>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</si>
  <si>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</si>
  <si>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</si>
  <si>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</si>
  <si>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</si>
  <si>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</si>
  <si>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</si>
  <si>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</si>
  <si>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</si>
  <si>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</si>
  <si>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</si>
  <si>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</si>
  <si>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</si>
  <si>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</si>
  <si>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</si>
  <si>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</si>
  <si>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</si>
  <si>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</si>
  <si>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</si>
  <si>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</si>
  <si>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</si>
  <si>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</si>
  <si>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</si>
  <si>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</si>
  <si>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</si>
  <si>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</si>
  <si>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</si>
  <si>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</si>
  <si>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</si>
  <si>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</si>
  <si>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</si>
  <si>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</si>
  <si>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</si>
  <si>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</si>
  <si>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</si>
  <si>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</si>
  <si>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</si>
  <si>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</si>
  <si>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</si>
  <si>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</si>
  <si>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</si>
  <si>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</si>
  <si>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</si>
  <si>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</si>
  <si>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</si>
  <si>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</si>
  <si>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</si>
  <si>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</si>
  <si>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</si>
  <si>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</si>
  <si>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</si>
  <si>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</si>
  <si>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</si>
  <si>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</si>
  <si>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</si>
  <si>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</si>
  <si>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</si>
  <si>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</si>
  <si>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</si>
  <si>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</si>
  <si>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</si>
  <si>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</si>
  <si>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</si>
  <si>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</si>
  <si>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</si>
  <si>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</si>
  <si>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</si>
  <si>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</si>
  <si>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</si>
  <si>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</si>
  <si>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</si>
  <si>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</si>
  <si>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</si>
  <si>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</si>
  <si>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</si>
  <si>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</si>
  <si>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</si>
  <si>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</si>
  <si>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</si>
  <si>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</si>
  <si>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</si>
  <si>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</si>
  <si>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</si>
  <si>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</si>
  <si>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</si>
  <si>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</si>
  <si>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</si>
  <si>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</si>
  <si>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</si>
  <si>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</si>
  <si>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</si>
  <si>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</si>
  <si>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</si>
  <si>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</si>
  <si>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</si>
  <si>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</si>
  <si>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</si>
  <si>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</si>
  <si>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</si>
  <si>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</si>
  <si>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</si>
  <si>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</si>
  <si>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</si>
  <si>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</si>
  <si>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</si>
  <si>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</si>
  <si>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</si>
  <si>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</si>
  <si>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</si>
  <si>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</si>
  <si>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</si>
  <si>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</si>
  <si>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</si>
  <si>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</si>
  <si>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</si>
  <si>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</si>
  <si>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</si>
  <si>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</si>
  <si>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</si>
  <si>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</si>
  <si>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</si>
  <si>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</si>
  <si>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</si>
  <si>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</si>
  <si>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</si>
  <si>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</si>
  <si>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</si>
  <si>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</si>
  <si>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</si>
  <si>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</si>
  <si>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</si>
  <si>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</si>
  <si>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</si>
  <si>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</si>
  <si>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</si>
  <si>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</si>
  <si>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</si>
  <si>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</si>
  <si>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</si>
  <si>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</si>
  <si>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</si>
  <si>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</si>
  <si>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</si>
  <si>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</si>
  <si>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</si>
  <si>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</si>
  <si>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</si>
  <si>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</si>
  <si>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</si>
  <si>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</si>
  <si>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</si>
  <si>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</si>
  <si>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</si>
  <si>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</si>
  <si>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</si>
  <si>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</si>
  <si>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</si>
  <si>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</si>
  <si>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</si>
  <si>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</si>
  <si>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</si>
  <si>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</si>
  <si>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</si>
  <si>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</si>
  <si>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</si>
  <si>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</si>
  <si>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</si>
  <si>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</si>
  <si>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</si>
  <si>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</si>
  <si>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</si>
  <si>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</si>
  <si>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</si>
  <si>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</si>
  <si>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</si>
  <si>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</si>
  <si>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</si>
  <si>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</si>
  <si>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</si>
  <si>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</si>
  <si>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</si>
  <si>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</si>
  <si>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</si>
  <si>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</si>
  <si>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</si>
  <si>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</si>
  <si>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</si>
  <si>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</si>
  <si>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</si>
  <si>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</si>
  <si>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</si>
  <si>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</si>
  <si>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</si>
  <si>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</si>
  <si>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</si>
  <si>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</si>
  <si>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</si>
  <si>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</si>
  <si>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</si>
  <si>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</si>
  <si>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</si>
  <si>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</si>
  <si>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</si>
  <si>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</si>
  <si>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</si>
  <si>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</si>
  <si>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</si>
  <si>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</si>
  <si>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</si>
  <si>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</si>
  <si>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</si>
  <si>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</si>
  <si>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</si>
  <si>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</si>
  <si>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</si>
  <si>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</si>
  <si>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</si>
  <si>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</si>
  <si>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</si>
  <si>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</si>
  <si>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</si>
  <si>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</si>
  <si>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</si>
  <si>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</si>
  <si>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</si>
  <si>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</si>
  <si>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</si>
  <si>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</si>
  <si>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</si>
  <si>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</si>
  <si>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</si>
  <si>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</si>
  <si>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</si>
  <si>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</si>
  <si>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</si>
  <si>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</si>
  <si>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</si>
  <si>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</si>
  <si>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</si>
  <si>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</si>
  <si>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</si>
  <si>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</si>
  <si>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</si>
  <si>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</si>
  <si>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</si>
  <si>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</si>
  <si>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</si>
  <si>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</si>
  <si>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</si>
  <si>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</si>
  <si>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</si>
  <si>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</si>
  <si>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</si>
  <si>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</si>
  <si>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</si>
  <si>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</si>
  <si>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</si>
  <si>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</si>
  <si>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</si>
  <si>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</si>
  <si>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</si>
  <si>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</si>
  <si>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</si>
  <si>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</si>
  <si>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</si>
  <si>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</si>
  <si>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</si>
  <si>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</si>
  <si>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</si>
  <si>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</si>
  <si>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</si>
  <si>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</si>
  <si>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</si>
  <si>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</si>
  <si>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</si>
  <si>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</si>
  <si>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</si>
  <si>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</si>
  <si>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</si>
  <si>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</si>
  <si>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</si>
  <si>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</si>
  <si>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</si>
  <si>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</si>
  <si>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</si>
  <si>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</si>
  <si>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</si>
  <si>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</si>
  <si>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</si>
  <si>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</si>
  <si>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</si>
  <si>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</si>
  <si>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</si>
  <si>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</si>
  <si>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</si>
  <si>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</si>
  <si>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</si>
  <si>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</si>
  <si>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</si>
  <si>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</si>
  <si>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</si>
  <si>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</si>
  <si>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</si>
  <si>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</si>
  <si>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</si>
  <si>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</si>
  <si>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</si>
  <si>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</si>
  <si>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</si>
  <si>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</si>
  <si>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</si>
  <si>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</si>
  <si>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</si>
  <si>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</si>
  <si>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</si>
  <si>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</si>
  <si>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</si>
  <si>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</si>
  <si>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</si>
  <si>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</si>
  <si>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</si>
  <si>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</si>
  <si>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</si>
  <si>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</si>
  <si>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</si>
  <si>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</si>
  <si>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</si>
  <si>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</si>
  <si>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</si>
  <si>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</si>
  <si>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</si>
  <si>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</si>
  <si>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</si>
  <si>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</si>
  <si>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</si>
  <si>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</si>
  <si>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</si>
  <si>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</si>
  <si>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</si>
  <si>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</si>
  <si>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</si>
  <si>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</si>
  <si>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</si>
  <si>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</si>
  <si>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</si>
  <si>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</si>
  <si>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</si>
  <si>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</si>
  <si>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</si>
  <si>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</si>
  <si>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</si>
  <si>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</si>
  <si>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</si>
  <si>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</si>
  <si>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</si>
  <si>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</si>
  <si>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</si>
  <si>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</si>
  <si>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</si>
  <si>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</si>
  <si>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</si>
  <si>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</si>
  <si>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</si>
  <si>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</si>
  <si>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</si>
  <si>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</si>
  <si>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</si>
  <si>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</si>
  <si>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</si>
  <si>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</si>
  <si>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</si>
  <si>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</si>
  <si>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</si>
  <si>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</si>
  <si>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</si>
  <si>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</si>
  <si>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</si>
  <si>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</si>
  <si>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</si>
  <si>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</si>
  <si>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</si>
  <si>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</si>
  <si>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</si>
  <si>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</si>
  <si>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</si>
  <si>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</si>
  <si>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</si>
  <si>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</si>
  <si>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</si>
  <si>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</si>
  <si>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</si>
  <si>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</si>
  <si>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</si>
  <si>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</si>
  <si>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</si>
  <si>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</si>
  <si>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</si>
  <si>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</si>
  <si>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</si>
  <si>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</si>
  <si>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</si>
  <si>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</si>
  <si>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</si>
  <si>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</si>
  <si>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</si>
  <si>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</si>
  <si>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</si>
  <si>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</si>
  <si>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</si>
  <si>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</si>
  <si>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</si>
  <si>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</si>
  <si>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</si>
  <si>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</si>
  <si>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</si>
  <si>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</si>
  <si>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</si>
  <si>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</si>
  <si>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</si>
  <si>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</si>
  <si>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</si>
  <si>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</si>
  <si>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</si>
  <si>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</si>
  <si>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</si>
  <si>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</si>
  <si>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</si>
  <si>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</si>
  <si>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</si>
  <si>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</si>
  <si>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</si>
  <si>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</si>
  <si>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</si>
  <si>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</si>
  <si>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</si>
  <si>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</si>
  <si>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</si>
  <si>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</si>
  <si>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</si>
  <si>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</si>
  <si>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</si>
  <si>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</si>
  <si>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</si>
  <si>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</si>
  <si>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</si>
  <si>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</si>
  <si>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</si>
  <si>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</si>
  <si>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</si>
  <si>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</si>
  <si>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</si>
  <si>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</si>
  <si>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</si>
  <si>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</si>
  <si>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</si>
  <si>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</si>
  <si>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</si>
  <si>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</si>
  <si>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</si>
  <si>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</si>
  <si>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</si>
  <si>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</si>
  <si>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</si>
  <si>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</si>
  <si>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</si>
  <si>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</si>
  <si>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</si>
  <si>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</si>
  <si>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</si>
  <si>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</si>
  <si>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</si>
  <si>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</si>
  <si>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</si>
  <si>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</si>
  <si>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</si>
  <si>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</si>
  <si>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</si>
  <si>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</si>
  <si>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</si>
  <si>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</si>
  <si>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</si>
  <si>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</si>
  <si>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</si>
  <si>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</si>
  <si>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</si>
  <si>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</si>
  <si>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</si>
  <si>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</si>
  <si>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</si>
  <si>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</si>
  <si>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</si>
  <si>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</si>
  <si>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</si>
  <si>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</si>
  <si>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</si>
  <si>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</si>
  <si>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</si>
  <si>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</si>
  <si>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</si>
  <si>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</si>
  <si>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</si>
  <si>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</si>
  <si>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</si>
  <si>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</si>
  <si>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</si>
  <si>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</si>
  <si>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</si>
  <si>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</si>
  <si>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</si>
  <si>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</si>
  <si>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</si>
  <si>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</si>
  <si>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</si>
  <si>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</si>
  <si>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</si>
  <si>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</si>
  <si>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</si>
  <si>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</si>
  <si>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</si>
  <si>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</si>
  <si>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</si>
  <si>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</si>
  <si>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</si>
  <si>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</si>
  <si>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</si>
  <si>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</si>
  <si>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</si>
  <si>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</si>
  <si>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</si>
  <si>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</si>
  <si>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</si>
  <si>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</si>
  <si>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</si>
  <si>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</si>
  <si>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</si>
  <si>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</si>
  <si>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</si>
  <si>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</si>
  <si>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</si>
  <si>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</si>
  <si>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</si>
  <si>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</si>
  <si>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</si>
  <si>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</si>
  <si>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</si>
  <si>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</si>
  <si>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</si>
  <si>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</si>
  <si>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</si>
  <si>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</si>
  <si>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</si>
  <si>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</si>
  <si>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</si>
  <si>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</si>
  <si>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</si>
  <si>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</si>
  <si>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</si>
  <si>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</si>
  <si>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</si>
  <si>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</si>
  <si>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</si>
  <si>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</si>
  <si>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</si>
  <si>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</si>
  <si>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</si>
  <si>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</si>
  <si>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</si>
  <si>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</si>
  <si>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</si>
  <si>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</si>
  <si>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</si>
  <si>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</si>
  <si>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</si>
  <si>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</si>
  <si>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</si>
  <si>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</si>
  <si>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</si>
  <si>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</si>
  <si>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</si>
  <si>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</si>
  <si>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</si>
  <si>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</si>
  <si>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</si>
  <si>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</si>
  <si>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</si>
  <si>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</si>
  <si>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</si>
  <si>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</si>
  <si>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</si>
  <si>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</si>
  <si>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</si>
  <si>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</si>
  <si>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</si>
  <si>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</si>
  <si>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</si>
  <si>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</si>
  <si>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</si>
  <si>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</si>
  <si>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</si>
  <si>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</si>
  <si>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</si>
  <si>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</si>
  <si>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</si>
  <si>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</si>
  <si>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</si>
  <si>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</si>
  <si>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</si>
  <si>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</si>
  <si>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</si>
  <si>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</si>
  <si>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</si>
  <si>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</si>
  <si>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</si>
  <si>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</si>
  <si>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</si>
  <si>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</si>
  <si>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</si>
  <si>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</si>
  <si>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</si>
  <si>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</si>
  <si>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</si>
  <si>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</si>
  <si>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</si>
  <si>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</si>
  <si>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</si>
  <si>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</si>
  <si>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</si>
  <si>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</si>
  <si>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</si>
  <si>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</si>
  <si>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</si>
  <si>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</si>
  <si>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</si>
  <si>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</si>
  <si>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</si>
  <si>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</si>
  <si>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</si>
  <si>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</si>
  <si>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</si>
  <si>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</si>
  <si>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</si>
  <si>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</si>
  <si>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</si>
  <si>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</si>
  <si>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</si>
  <si>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</si>
  <si>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</si>
  <si>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</si>
  <si>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</si>
  <si>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</si>
  <si>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</si>
  <si>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</si>
  <si>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</si>
  <si>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</si>
  <si>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</si>
  <si>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</si>
  <si>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</si>
  <si>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</si>
  <si>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</si>
  <si>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</si>
  <si>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</si>
  <si>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</si>
  <si>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</si>
  <si>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</si>
  <si>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</si>
  <si>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</si>
  <si>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</si>
  <si>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</si>
  <si>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</si>
  <si>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</si>
  <si>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</si>
  <si>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</si>
  <si>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</si>
  <si>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</si>
  <si>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</si>
  <si>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</si>
  <si>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</si>
  <si>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</si>
  <si>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</si>
  <si>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</si>
  <si>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</si>
  <si>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</si>
  <si>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</si>
  <si>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</si>
  <si>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</si>
  <si>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</si>
  <si>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</si>
  <si>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</si>
  <si>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</si>
  <si>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</si>
  <si>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</si>
  <si>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</si>
  <si>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</si>
  <si>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</si>
  <si>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</si>
  <si>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</si>
  <si>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</si>
  <si>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</si>
  <si>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</si>
  <si>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</si>
  <si>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</si>
  <si>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</si>
  <si>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</si>
  <si>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</si>
  <si>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</si>
  <si>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</si>
  <si>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</si>
  <si>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</si>
  <si>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</si>
  <si>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</si>
  <si>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</si>
  <si>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</si>
  <si>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</si>
  <si>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</si>
  <si>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</si>
  <si>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</si>
  <si>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</si>
  <si>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</si>
  <si>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</si>
  <si>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</si>
  <si>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</si>
  <si>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</si>
  <si>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</si>
  <si>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</si>
  <si>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</si>
  <si>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</si>
  <si>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</si>
  <si>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</si>
  <si>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</si>
  <si>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</si>
  <si>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</si>
  <si>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</si>
  <si>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</si>
  <si>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</si>
  <si>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</si>
  <si>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</si>
  <si>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</si>
  <si>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</si>
  <si>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</si>
  <si>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</si>
  <si>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</si>
  <si>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</si>
  <si>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</si>
  <si>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</si>
  <si>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</si>
  <si>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</si>
  <si>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</si>
  <si>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</si>
  <si>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</si>
  <si>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</si>
  <si>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</si>
  <si>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</si>
  <si>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</si>
  <si>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</si>
  <si>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</si>
  <si>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</si>
  <si>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</si>
  <si>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</si>
  <si>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</si>
  <si>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</si>
  <si>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</si>
  <si>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</si>
  <si>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</si>
  <si>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</si>
  <si>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</si>
  <si>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</si>
  <si>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</si>
  <si>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</si>
  <si>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</si>
  <si>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</si>
  <si>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</si>
  <si>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</si>
  <si>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</si>
  <si>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</si>
  <si>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</si>
  <si>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</si>
  <si>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</si>
  <si>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</si>
  <si>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</si>
  <si>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</si>
  <si>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</si>
  <si>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</si>
  <si>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</si>
  <si>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</si>
  <si>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</si>
  <si>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</si>
  <si>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</si>
  <si>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</si>
  <si>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</si>
  <si>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</si>
  <si>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</si>
  <si>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</si>
  <si>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</si>
  <si>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</si>
  <si>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</si>
  <si>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</si>
  <si>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</si>
  <si>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</si>
  <si>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</si>
  <si>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</si>
  <si>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</si>
  <si>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</si>
  <si>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</si>
  <si>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</si>
  <si>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</si>
  <si>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</si>
  <si>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</si>
  <si>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</si>
  <si>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</si>
  <si>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</si>
  <si>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</si>
  <si>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</si>
  <si>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</si>
  <si>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</si>
  <si>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</si>
  <si>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</si>
  <si>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</si>
  <si>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</si>
  <si>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</si>
  <si>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</si>
  <si>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</si>
  <si>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</si>
  <si>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</si>
  <si>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</si>
  <si>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</si>
  <si>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</si>
  <si>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</si>
  <si>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</si>
  <si>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</si>
  <si>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</si>
  <si>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</si>
  <si>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</si>
  <si>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</si>
  <si>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</si>
  <si>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</si>
  <si>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</si>
  <si>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</si>
  <si>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</si>
  <si>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</si>
  <si>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</si>
  <si>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</si>
  <si>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</si>
  <si>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</si>
  <si>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</si>
  <si>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</si>
  <si>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</si>
  <si>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</si>
  <si>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</si>
  <si>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</si>
  <si>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</si>
  <si>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</si>
  <si>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</si>
  <si>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</si>
  <si>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</si>
  <si>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</si>
  <si>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</si>
  <si>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</si>
  <si>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</si>
  <si>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</si>
  <si>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</si>
  <si>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</si>
  <si>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</si>
  <si>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</si>
  <si>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</si>
  <si>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</si>
  <si>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</si>
  <si>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</si>
  <si>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</si>
  <si>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</si>
  <si>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</si>
  <si>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</si>
  <si>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</si>
  <si>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</si>
  <si>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</si>
  <si>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</si>
  <si>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</si>
  <si>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</si>
  <si>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</si>
  <si>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</si>
  <si>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</si>
  <si>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</si>
  <si>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</si>
  <si>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</si>
  <si>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</si>
  <si>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</si>
  <si>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</si>
  <si>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</si>
  <si>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</si>
  <si>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</si>
  <si>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</si>
  <si>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</si>
  <si>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</si>
  <si>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</si>
  <si>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</si>
  <si>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</si>
  <si>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</si>
  <si>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</si>
  <si>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</si>
  <si>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</si>
  <si>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</si>
  <si>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</si>
  <si>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</si>
  <si>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</si>
  <si>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</si>
  <si>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</si>
  <si>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</si>
  <si>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</si>
  <si>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</si>
  <si>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</si>
  <si>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</si>
  <si>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</si>
  <si>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</si>
  <si>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</si>
  <si>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</si>
  <si>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</si>
  <si>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</si>
  <si>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</si>
  <si>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</si>
  <si>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</si>
  <si>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</si>
  <si>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</si>
  <si>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</si>
  <si>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</si>
  <si>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</si>
  <si>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</si>
  <si>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</si>
  <si>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</si>
  <si>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</si>
  <si>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</si>
  <si>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</si>
  <si>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</si>
  <si>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</si>
  <si>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</si>
  <si>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</si>
  <si>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</si>
  <si>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</si>
  <si>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</si>
  <si>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</si>
  <si>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</si>
  <si>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</si>
  <si>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</si>
  <si>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</si>
  <si>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</si>
  <si>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</si>
  <si>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</si>
  <si>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</si>
  <si>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</si>
  <si>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</si>
  <si>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</si>
  <si>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</si>
  <si>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</si>
  <si>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</si>
  <si>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</si>
  <si>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</si>
  <si>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</si>
  <si>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</si>
  <si>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</si>
  <si>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</si>
  <si>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</si>
  <si>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</si>
  <si>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</si>
  <si>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</si>
  <si>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</si>
  <si>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</si>
  <si>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</si>
  <si>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</si>
  <si>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</si>
  <si>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</si>
  <si>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</si>
  <si>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</si>
  <si>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</si>
  <si>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</si>
  <si>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</si>
  <si>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</si>
  <si>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</si>
  <si>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</si>
  <si>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</si>
  <si>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</si>
  <si>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</si>
  <si>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</si>
  <si>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</si>
  <si>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</si>
  <si>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</si>
  <si>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</si>
  <si>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</si>
  <si>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</si>
  <si>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</si>
  <si>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</si>
  <si>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</si>
  <si>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</si>
  <si>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</si>
  <si>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</si>
  <si>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</si>
  <si>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</si>
  <si>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</si>
  <si>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</si>
  <si>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</si>
  <si>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</si>
  <si>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</si>
  <si>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</si>
  <si>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</si>
  <si>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</si>
  <si>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</si>
  <si>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</si>
  <si>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</si>
  <si>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</si>
  <si>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</si>
  <si>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</si>
  <si>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</si>
  <si>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</si>
  <si>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</si>
  <si>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</si>
  <si>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</si>
  <si>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</si>
  <si>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</si>
  <si>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</si>
  <si>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</si>
  <si>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</si>
  <si>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</si>
  <si>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</si>
  <si>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</si>
  <si>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</si>
  <si>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</si>
  <si>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</si>
  <si>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</si>
  <si>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</si>
  <si>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</si>
  <si>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</si>
  <si>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</si>
  <si>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</si>
  <si>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</si>
  <si>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</si>
  <si>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</si>
  <si>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</si>
  <si>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</si>
  <si>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</si>
  <si>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</si>
  <si>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</si>
  <si>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</si>
  <si>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</si>
  <si>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</si>
  <si>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</si>
  <si>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</si>
  <si>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</si>
  <si>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</si>
  <si>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</si>
  <si>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</si>
  <si>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</si>
  <si>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</si>
  <si>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</si>
  <si>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</si>
  <si>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</si>
  <si>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</si>
  <si>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</si>
  <si>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</si>
  <si>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</si>
  <si>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</si>
  <si>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</si>
  <si>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</si>
  <si>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</si>
  <si>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</si>
  <si>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</si>
  <si>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</si>
  <si>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</si>
  <si>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</si>
  <si>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</si>
  <si>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</si>
  <si>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</si>
  <si>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</si>
  <si>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</si>
  <si>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</si>
  <si>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</si>
  <si>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</si>
  <si>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</si>
  <si>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</si>
  <si>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</si>
  <si>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</si>
  <si>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</si>
  <si>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</si>
  <si>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</si>
  <si>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</si>
  <si>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</si>
  <si>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</si>
  <si>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</si>
  <si>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</si>
  <si>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</si>
  <si>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</si>
  <si>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</si>
  <si>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</si>
  <si>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</si>
  <si>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</si>
  <si>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</si>
  <si>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</si>
  <si>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</si>
  <si>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</si>
  <si>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</si>
  <si>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</si>
  <si>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</si>
  <si>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</si>
  <si>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</si>
  <si>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</si>
  <si>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</si>
  <si>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</si>
  <si>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</si>
  <si>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</si>
  <si>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</si>
  <si>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</si>
  <si>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</si>
  <si>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</si>
  <si>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</si>
  <si>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</si>
  <si>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</si>
  <si>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</si>
  <si>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</si>
  <si>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</si>
  <si>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</si>
  <si>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</si>
  <si>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</si>
  <si>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</si>
  <si>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</si>
  <si>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</si>
  <si>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</si>
  <si>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</si>
  <si>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</si>
  <si>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</si>
  <si>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</si>
  <si>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</si>
  <si>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</si>
  <si>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</si>
  <si>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</si>
  <si>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</si>
  <si>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</si>
  <si>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</si>
  <si>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</si>
  <si>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</si>
  <si>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</si>
  <si>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</si>
  <si>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</si>
  <si>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</si>
  <si>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</si>
  <si>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</si>
  <si>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</si>
  <si>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</si>
  <si>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</si>
  <si>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</si>
  <si>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</si>
  <si>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</si>
  <si>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</si>
  <si>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</si>
  <si>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</si>
  <si>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</si>
  <si>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</si>
  <si>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</si>
  <si>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</si>
  <si>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</si>
  <si>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</si>
  <si>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</si>
  <si>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</si>
  <si>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</si>
  <si>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</si>
  <si>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</si>
  <si>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</si>
  <si>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</si>
  <si>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</si>
  <si>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</si>
  <si>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</si>
  <si>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</si>
  <si>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</si>
  <si>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</si>
  <si>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</si>
  <si>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</si>
  <si>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</si>
  <si>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</si>
  <si>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</si>
  <si>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</si>
  <si>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</si>
  <si>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</si>
  <si>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</si>
  <si>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</si>
  <si>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</si>
  <si>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</si>
  <si>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</si>
  <si>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</si>
  <si>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</si>
  <si>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</si>
  <si>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</si>
  <si>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</si>
  <si>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</si>
  <si>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</si>
  <si>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</si>
  <si>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</si>
  <si>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</si>
  <si>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</si>
  <si>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</si>
  <si>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</si>
  <si>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</si>
  <si>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</si>
  <si>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</si>
  <si>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</si>
  <si>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</si>
  <si>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</si>
  <si>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</si>
  <si>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</si>
  <si>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</si>
  <si>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</si>
  <si>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</si>
  <si>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</si>
  <si>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</si>
  <si>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</si>
  <si>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</si>
  <si>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</si>
  <si>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</si>
  <si>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</si>
  <si>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</si>
  <si>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</si>
  <si>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</si>
  <si>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</si>
  <si>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</si>
  <si>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</si>
  <si>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</si>
  <si>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</si>
  <si>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</si>
  <si>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</si>
  <si>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</si>
  <si>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</si>
  <si>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</si>
  <si>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</si>
  <si>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</si>
  <si>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</si>
  <si>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</si>
  <si>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</si>
  <si>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</si>
  <si>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</si>
  <si>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</si>
  <si>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</si>
  <si>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</si>
  <si>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</si>
  <si>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</si>
  <si>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</si>
  <si>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</si>
  <si>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</si>
  <si>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</si>
  <si>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</si>
  <si>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</si>
  <si>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</si>
  <si>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</si>
  <si>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</si>
  <si>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</si>
  <si>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</si>
  <si>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</si>
  <si>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</si>
  <si>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</si>
  <si>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</si>
  <si>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</si>
  <si>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</si>
  <si>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</si>
  <si>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</si>
  <si>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</si>
  <si>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</si>
  <si>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</si>
  <si>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</si>
  <si>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</si>
  <si>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</si>
  <si>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</si>
  <si>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</si>
  <si>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</si>
  <si>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</si>
  <si>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</si>
  <si>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</si>
  <si>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</si>
  <si>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</si>
  <si>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</si>
  <si>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</si>
  <si>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</si>
  <si>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</si>
  <si>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</si>
  <si>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</si>
  <si>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</si>
  <si>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</si>
  <si>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</si>
  <si>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</si>
  <si>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</si>
  <si>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</si>
  <si>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</si>
  <si>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</si>
  <si>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</si>
  <si>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</si>
  <si>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</si>
  <si>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</si>
  <si>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</si>
  <si>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</si>
  <si>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</si>
  <si>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</si>
  <si>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</si>
  <si>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</si>
  <si>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</si>
  <si>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</si>
  <si>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</si>
  <si>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</si>
  <si>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</si>
  <si>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</si>
  <si>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</si>
  <si>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</si>
  <si>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</si>
  <si>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</si>
  <si>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</si>
  <si>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</si>
  <si>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</si>
  <si>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</si>
  <si>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</si>
  <si>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</si>
  <si>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</si>
  <si>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</si>
  <si>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</si>
  <si>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</si>
  <si>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</si>
  <si>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</si>
  <si>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</si>
  <si>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</si>
  <si>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</si>
  <si>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</si>
  <si>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</si>
  <si>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</si>
  <si>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</si>
  <si>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</si>
  <si>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</si>
  <si>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</si>
  <si>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</si>
  <si>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</si>
  <si>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</si>
  <si>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</si>
  <si>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</si>
  <si>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</si>
  <si>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</si>
  <si>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</si>
  <si>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</si>
  <si>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</si>
  <si>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</si>
  <si>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</si>
  <si>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</si>
  <si>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</si>
  <si>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</si>
  <si>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</si>
  <si>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</si>
  <si>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</si>
  <si>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</si>
  <si>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</si>
  <si>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</si>
  <si>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</si>
  <si>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</si>
  <si>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</si>
  <si>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</si>
  <si>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</si>
  <si>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</si>
  <si>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</si>
  <si>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</si>
  <si>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</si>
  <si>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</si>
  <si>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</si>
  <si>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</si>
  <si>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</si>
  <si>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</si>
  <si>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</si>
  <si>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</si>
  <si>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</si>
  <si>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</si>
  <si>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</si>
  <si>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</si>
  <si>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</si>
  <si>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</si>
  <si>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</si>
  <si>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</si>
  <si>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</si>
  <si>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</si>
  <si>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</si>
  <si>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</si>
  <si>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</si>
  <si>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</si>
  <si>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</si>
  <si>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</si>
  <si>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</si>
  <si>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</si>
  <si>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</si>
  <si>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</si>
  <si>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</si>
  <si>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</si>
  <si>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</si>
  <si>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</si>
  <si>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</si>
  <si>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</si>
  <si>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</si>
  <si>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</si>
  <si>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</si>
  <si>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</si>
  <si>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</si>
  <si>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</si>
  <si>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</si>
  <si>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</si>
  <si>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</si>
  <si>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</si>
  <si>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</si>
  <si>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</si>
  <si>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</si>
  <si>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</si>
  <si>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</si>
  <si>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</si>
  <si>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</si>
  <si>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</si>
  <si>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</si>
  <si>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</si>
  <si>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</si>
  <si>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</si>
  <si>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</si>
  <si>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</si>
  <si>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</si>
  <si>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</si>
  <si>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</si>
  <si>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</si>
  <si>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</si>
  <si>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</si>
  <si>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</si>
  <si>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</si>
  <si>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</si>
  <si>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</si>
  <si>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</si>
  <si>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</si>
  <si>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</si>
  <si>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</si>
  <si>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</si>
  <si>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</si>
  <si>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</si>
  <si>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</si>
  <si>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</si>
  <si>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</si>
  <si>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</si>
  <si>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</si>
  <si>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</si>
  <si>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</si>
  <si>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</si>
  <si>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</si>
  <si>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</si>
  <si>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</si>
  <si>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</si>
  <si>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</si>
  <si>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</si>
  <si>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</si>
  <si>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</si>
  <si>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</si>
  <si>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</si>
  <si>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</si>
  <si>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</si>
  <si>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</si>
  <si>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</si>
  <si>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</si>
  <si>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</si>
  <si>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</si>
  <si>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</si>
  <si>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</si>
  <si>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</si>
  <si>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</si>
  <si>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</si>
  <si>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</si>
  <si>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</si>
  <si>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</si>
  <si>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</si>
  <si>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</si>
  <si>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</si>
  <si>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</si>
  <si>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</si>
  <si>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</si>
  <si>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</si>
  <si>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</si>
  <si>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</si>
  <si>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</si>
  <si>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</si>
  <si>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</si>
  <si>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</si>
  <si>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</si>
  <si>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</si>
  <si>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</si>
  <si>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</si>
  <si>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</si>
  <si>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</si>
  <si>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</si>
  <si>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</si>
  <si>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</si>
  <si>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</si>
  <si>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</si>
  <si>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</si>
  <si>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</si>
  <si>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</si>
  <si>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</si>
  <si>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</si>
  <si>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</si>
  <si>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</si>
  <si>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</si>
  <si>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</si>
  <si>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</si>
  <si>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</si>
  <si>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</si>
  <si>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</si>
  <si>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</si>
  <si>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</si>
  <si>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</si>
  <si>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</si>
  <si>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</si>
  <si>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</si>
  <si>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</si>
  <si>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</si>
  <si>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</si>
  <si>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</si>
  <si>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</si>
  <si>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</si>
  <si>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</si>
  <si>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</si>
  <si>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</si>
  <si>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</si>
  <si>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</si>
  <si>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</si>
  <si>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</si>
  <si>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</si>
  <si>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</si>
  <si>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</si>
  <si>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</si>
  <si>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</si>
  <si>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</si>
  <si>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</si>
  <si>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</si>
  <si>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</si>
  <si>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</si>
  <si>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</si>
  <si>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</si>
  <si>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</si>
  <si>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</si>
  <si>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</si>
  <si>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</si>
  <si>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</si>
  <si>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</si>
  <si>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</si>
  <si>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</si>
  <si>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</si>
  <si>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</si>
  <si>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</si>
  <si>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</si>
  <si>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</si>
  <si>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</si>
  <si>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</si>
  <si>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</si>
  <si>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</si>
  <si>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</si>
  <si>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</si>
  <si>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</si>
  <si>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</si>
  <si>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</si>
  <si>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</si>
  <si>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</si>
  <si>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</si>
  <si>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</si>
  <si>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</si>
  <si>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</si>
  <si>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</si>
  <si>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</si>
  <si>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</si>
  <si>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</si>
  <si>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</si>
  <si>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</si>
  <si>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</si>
  <si>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</si>
  <si>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</si>
  <si>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</si>
  <si>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</si>
  <si>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</si>
  <si>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</si>
  <si>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</si>
  <si>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</si>
  <si>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</si>
  <si>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</si>
  <si>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</si>
  <si>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</si>
  <si>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</si>
  <si>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</si>
  <si>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</si>
  <si>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</si>
  <si>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</si>
  <si>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</si>
  <si>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</si>
  <si>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</si>
  <si>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</si>
  <si>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</si>
  <si>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</si>
  <si>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</si>
  <si>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</si>
  <si>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</si>
  <si>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</si>
  <si>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</si>
  <si>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</si>
  <si>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</si>
  <si>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</si>
  <si>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</si>
  <si>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</si>
  <si>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</si>
  <si>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</si>
  <si>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</si>
  <si>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</si>
  <si>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</si>
  <si>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</si>
  <si>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</si>
  <si>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</si>
  <si>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</si>
  <si>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</si>
  <si>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</si>
  <si>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</si>
  <si>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</si>
  <si>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</si>
  <si>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</si>
  <si>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</si>
  <si>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</si>
  <si>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</si>
  <si>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</si>
  <si>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</si>
  <si>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</si>
  <si>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</si>
  <si>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</si>
  <si>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</si>
  <si>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</si>
  <si>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</si>
  <si>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</si>
  <si>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</si>
  <si>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</si>
  <si>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</si>
  <si>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</si>
  <si>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</si>
  <si>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</si>
  <si>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</si>
  <si>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</si>
  <si>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</si>
  <si>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</si>
  <si>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</si>
  <si>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</si>
  <si>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</si>
  <si>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</si>
  <si>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</si>
  <si>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</si>
  <si>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</si>
  <si>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</si>
  <si>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</si>
  <si>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</si>
  <si>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</si>
  <si>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</si>
  <si>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</si>
  <si>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</si>
  <si>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</si>
  <si>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</si>
  <si>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</si>
  <si>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</si>
  <si>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</si>
  <si>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</si>
  <si>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</si>
  <si>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</si>
  <si>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</si>
  <si>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</si>
  <si>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</si>
  <si>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</si>
  <si>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</si>
  <si>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</si>
  <si>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</si>
  <si>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</si>
  <si>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</si>
  <si>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</si>
  <si>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</si>
  <si>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</si>
  <si>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</si>
  <si>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</si>
  <si>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</si>
  <si>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</si>
  <si>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</si>
  <si>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</si>
  <si>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</si>
  <si>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</si>
  <si>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</si>
  <si>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</si>
  <si>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</si>
  <si>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</si>
  <si>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</si>
  <si>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</si>
  <si>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</si>
  <si>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</si>
  <si>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</si>
  <si>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</si>
  <si>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</si>
  <si>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</si>
  <si>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</si>
  <si>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</si>
  <si>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</si>
  <si>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</si>
  <si>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</si>
  <si>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</si>
  <si>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</si>
  <si>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</si>
  <si>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</si>
  <si>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</si>
  <si>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</si>
  <si>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</si>
  <si>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</si>
  <si>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</si>
  <si>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</si>
  <si>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</si>
  <si>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</si>
  <si>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</si>
  <si>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</si>
  <si>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</si>
  <si>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</si>
  <si>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</si>
  <si>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</si>
  <si>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</si>
  <si>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</si>
  <si>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</si>
  <si>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</si>
  <si>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</si>
  <si>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</si>
  <si>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</si>
  <si>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</si>
  <si>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</si>
  <si>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</si>
  <si>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</si>
  <si>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</si>
  <si>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</si>
  <si>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</si>
  <si>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</si>
  <si>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</si>
  <si>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</si>
  <si>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</si>
  <si>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</si>
  <si>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</si>
  <si>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</si>
  <si>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</si>
  <si>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</si>
  <si>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</si>
  <si>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</si>
  <si>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</si>
  <si>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</si>
  <si>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</si>
  <si>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</si>
  <si>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</si>
  <si>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</si>
  <si>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</si>
  <si>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</si>
  <si>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</si>
  <si>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</si>
  <si>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</si>
  <si>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</si>
  <si>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</si>
  <si>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</si>
  <si>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</si>
  <si>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</si>
  <si>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</si>
  <si>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</si>
  <si>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</si>
  <si>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</si>
  <si>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</si>
  <si>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</si>
  <si>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</si>
  <si>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</si>
  <si>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</si>
  <si>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</si>
  <si>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</si>
  <si>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</si>
  <si>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</si>
  <si>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</si>
  <si>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</si>
  <si>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</si>
  <si>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</si>
  <si>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</si>
  <si>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</si>
  <si>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</si>
  <si>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</si>
  <si>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</si>
  <si>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</si>
  <si>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</si>
  <si>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</si>
  <si>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</si>
  <si>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</si>
  <si>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</si>
  <si>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</si>
  <si>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</si>
  <si>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</si>
  <si>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</si>
  <si>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</si>
  <si>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</si>
  <si>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</si>
  <si>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</si>
  <si>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</si>
  <si>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</si>
  <si>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</si>
  <si>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</si>
  <si>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</si>
  <si>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</si>
  <si>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</si>
  <si>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</si>
  <si>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</si>
  <si>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</si>
  <si>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</si>
  <si>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</si>
  <si>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</si>
  <si>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</si>
  <si>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</si>
  <si>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</si>
  <si>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</si>
  <si>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</si>
  <si>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</si>
  <si>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</si>
  <si>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</si>
  <si>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</si>
  <si>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</si>
  <si>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</si>
  <si>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</si>
  <si>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</si>
  <si>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</si>
  <si>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</si>
  <si>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</si>
  <si>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</si>
  <si>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</si>
  <si>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</si>
  <si>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</si>
  <si>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</si>
  <si>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</si>
  <si>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</si>
  <si>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</si>
  <si>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</si>
  <si>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</si>
  <si>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</si>
  <si>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</si>
  <si>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</si>
  <si>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</si>
  <si>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</si>
  <si>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</si>
  <si>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</si>
  <si>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</si>
  <si>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</si>
  <si>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</si>
  <si>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</si>
  <si>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</si>
  <si>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</si>
  <si>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</si>
  <si>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</si>
  <si>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</si>
  <si>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</si>
  <si>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</si>
  <si>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</si>
  <si>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</si>
  <si>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</si>
  <si>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</si>
  <si>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</si>
  <si>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</si>
  <si>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</si>
  <si>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</si>
  <si>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</si>
  <si>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</si>
  <si>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</si>
  <si>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</si>
  <si>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</si>
  <si>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</si>
  <si>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</si>
  <si>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</si>
  <si>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</si>
  <si>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</si>
  <si>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</si>
  <si>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</si>
  <si>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</si>
  <si>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</si>
  <si>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</si>
  <si>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</si>
  <si>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</si>
  <si>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</si>
  <si>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</si>
  <si>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</si>
  <si>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</si>
  <si>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</si>
  <si>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</si>
  <si>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</si>
  <si>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</si>
  <si>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</si>
  <si>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</si>
  <si>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</si>
  <si>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</si>
  <si>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</si>
  <si>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</si>
  <si>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</si>
  <si>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</si>
  <si>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</si>
  <si>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</si>
  <si>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</si>
  <si>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</si>
  <si>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</si>
  <si>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</si>
  <si>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</si>
  <si>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</si>
  <si>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</si>
  <si>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</si>
  <si>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</si>
  <si>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</si>
  <si>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</si>
  <si>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</si>
  <si>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</si>
  <si>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</si>
  <si>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</si>
  <si>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</si>
  <si>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</si>
  <si>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</si>
  <si>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</si>
  <si>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</si>
  <si>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</si>
  <si>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</si>
  <si>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</si>
  <si>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</si>
  <si>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</si>
  <si>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</si>
  <si>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</si>
  <si>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</si>
  <si>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</si>
  <si>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</si>
  <si>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</si>
  <si>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</si>
  <si>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</si>
  <si>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</si>
  <si>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</si>
  <si>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</si>
  <si>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</si>
  <si>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</si>
  <si>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</si>
  <si>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</si>
  <si>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</si>
  <si>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</si>
  <si>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</si>
  <si>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</si>
  <si>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</si>
  <si>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</si>
  <si>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</si>
  <si>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</si>
  <si>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</si>
  <si>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</si>
  <si>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</si>
  <si>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</si>
  <si>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</si>
  <si>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</si>
  <si>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</si>
  <si>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</si>
  <si>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</si>
  <si>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</si>
  <si>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</si>
  <si>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</si>
  <si>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</si>
  <si>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</si>
  <si>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</si>
  <si>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</si>
  <si>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</si>
  <si>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</si>
  <si>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</si>
  <si>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</si>
  <si>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</si>
  <si>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</si>
  <si>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</si>
  <si>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</si>
  <si>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</si>
  <si>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</si>
  <si>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</si>
  <si>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</si>
  <si>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</si>
  <si>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</si>
  <si>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</si>
  <si>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</si>
  <si>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</si>
  <si>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</si>
  <si>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</si>
  <si>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</si>
  <si>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</si>
  <si>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</si>
  <si>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</si>
  <si>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</si>
  <si>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</si>
  <si>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</si>
  <si>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</si>
  <si>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</si>
  <si>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</si>
  <si>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</si>
  <si>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</si>
  <si>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</si>
  <si>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</si>
  <si>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</si>
  <si>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</si>
  <si>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</si>
  <si>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</si>
  <si>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</si>
  <si>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</si>
  <si>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</si>
  <si>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</si>
  <si>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</si>
  <si>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</si>
  <si>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</si>
  <si>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</si>
  <si>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</si>
  <si>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</si>
  <si>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</si>
  <si>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</si>
  <si>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</si>
  <si>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</si>
  <si>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</si>
  <si>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</si>
  <si>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</si>
  <si>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</si>
  <si>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</si>
  <si>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</si>
  <si>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</si>
  <si>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</si>
  <si>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</si>
  <si>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</si>
  <si>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</si>
  <si>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</si>
  <si>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</si>
  <si>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</si>
  <si>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</si>
  <si>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</si>
  <si>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</si>
  <si>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</si>
  <si>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</si>
  <si>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</si>
  <si>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</si>
  <si>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</si>
  <si>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</si>
  <si>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</si>
  <si>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</si>
  <si>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</si>
  <si>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</si>
  <si>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</si>
  <si>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</si>
  <si>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</si>
  <si>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</si>
  <si>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</si>
  <si>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</si>
  <si>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</si>
  <si>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</si>
  <si>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</si>
  <si>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</si>
  <si>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</si>
  <si>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</si>
  <si>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</si>
  <si>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</si>
  <si>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</si>
  <si>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</si>
  <si>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</si>
  <si>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</si>
  <si>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</si>
  <si>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</si>
  <si>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</si>
  <si>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</si>
  <si>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</si>
  <si>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</si>
  <si>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</si>
  <si>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</si>
  <si>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</si>
  <si>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</si>
  <si>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</si>
  <si>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</si>
  <si>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</si>
  <si>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</si>
  <si>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</si>
  <si>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</si>
  <si>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</si>
  <si>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</si>
  <si>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</si>
  <si>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</si>
  <si>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</si>
  <si>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</si>
  <si>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</si>
  <si>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</si>
  <si>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</si>
  <si>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</si>
  <si>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</si>
  <si>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</si>
  <si>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</si>
  <si>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</si>
  <si>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</si>
  <si>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</si>
  <si>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</si>
  <si>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</si>
  <si>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</si>
  <si>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</si>
  <si>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</si>
  <si>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</si>
  <si>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</si>
  <si>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</si>
  <si>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</si>
  <si>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</si>
  <si>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</si>
  <si>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</si>
  <si>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</si>
  <si>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</si>
  <si>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</si>
  <si>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</si>
  <si>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</si>
  <si>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</si>
  <si>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</si>
  <si>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</si>
  <si>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</si>
  <si>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</si>
  <si>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</si>
  <si>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</si>
  <si>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</si>
  <si>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</si>
  <si>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</si>
  <si>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</si>
  <si>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</si>
  <si>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</si>
  <si>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</si>
  <si>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</si>
  <si>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</si>
  <si>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</si>
  <si>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</si>
  <si>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</si>
  <si>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</si>
  <si>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</si>
  <si>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</si>
  <si>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</si>
  <si>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</si>
  <si>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</si>
  <si>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</si>
  <si>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</si>
  <si>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</si>
  <si>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</si>
  <si>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</si>
  <si>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</si>
  <si>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</si>
  <si>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</si>
  <si>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</si>
  <si>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</si>
  <si>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</si>
  <si>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</si>
  <si>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</si>
  <si>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</si>
  <si>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</si>
  <si>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</si>
  <si>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</si>
  <si>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</si>
  <si>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</si>
  <si>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</si>
  <si>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</si>
  <si>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</si>
  <si>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</si>
  <si>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</si>
  <si>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</si>
  <si>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</si>
  <si>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</si>
  <si>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</si>
  <si>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</si>
  <si>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</si>
  <si>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</si>
  <si>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</si>
  <si>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</si>
  <si>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</si>
  <si>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</si>
  <si>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</si>
  <si>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</si>
  <si>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</si>
  <si>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</si>
  <si>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</si>
  <si>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</si>
  <si>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</si>
  <si>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</si>
  <si>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</si>
  <si>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</si>
  <si>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</si>
  <si>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</si>
  <si>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</si>
  <si>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</si>
  <si>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</si>
  <si>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</si>
  <si>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</si>
  <si>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</si>
  <si>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</si>
  <si>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</si>
  <si>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</si>
  <si>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</si>
  <si>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</si>
  <si>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</si>
  <si>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</si>
  <si>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</si>
  <si>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</si>
  <si>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</si>
  <si>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</si>
  <si>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</si>
  <si>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</si>
  <si>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</si>
  <si>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</si>
  <si>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</si>
  <si>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</si>
  <si>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</si>
  <si>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</si>
  <si>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</si>
  <si>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</si>
  <si>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</si>
  <si>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</si>
  <si>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</si>
  <si>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</si>
  <si>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</si>
  <si>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</si>
  <si>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</si>
  <si>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</si>
  <si>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</si>
  <si>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</si>
  <si>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</si>
  <si>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</si>
  <si>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</si>
  <si>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</si>
  <si>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</si>
  <si>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</si>
  <si>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</si>
  <si>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</si>
  <si>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</si>
  <si>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</si>
  <si>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</si>
  <si>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</si>
  <si>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</si>
  <si>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</si>
  <si>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</si>
  <si>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</si>
  <si>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</si>
  <si>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</si>
  <si>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</si>
  <si>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</si>
  <si>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</si>
  <si>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</si>
  <si>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</si>
  <si>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</si>
  <si>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</si>
  <si>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</si>
  <si>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</si>
  <si>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</si>
  <si>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</si>
  <si>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</si>
  <si>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</si>
  <si>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</si>
  <si>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</si>
  <si>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</si>
  <si>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</si>
  <si>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</si>
  <si>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</si>
  <si>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</si>
  <si>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</si>
  <si>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</si>
  <si>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</si>
  <si>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</si>
  <si>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</si>
  <si>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</si>
  <si>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</si>
  <si>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</si>
  <si>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</si>
  <si>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</si>
  <si>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</si>
  <si>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</si>
  <si>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</si>
  <si>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</si>
  <si>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</si>
  <si>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</si>
  <si>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</si>
  <si>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</si>
  <si>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</si>
  <si>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</si>
  <si>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</si>
  <si>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</si>
  <si>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</si>
  <si>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</si>
  <si>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</si>
  <si>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</si>
  <si>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</si>
  <si>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</si>
  <si>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</si>
  <si>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</si>
  <si>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</si>
  <si>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</si>
  <si>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</si>
  <si>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</si>
  <si>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</si>
  <si>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</si>
  <si>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</si>
  <si>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</si>
  <si>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</si>
  <si>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</si>
  <si>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</si>
  <si>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</si>
  <si>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</si>
  <si>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</si>
  <si>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</si>
  <si>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</si>
  <si>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</si>
  <si>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</si>
  <si>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</si>
  <si>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</si>
  <si>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</si>
  <si>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</si>
  <si>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</si>
  <si>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</si>
  <si>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</si>
  <si>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</si>
  <si>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</si>
  <si>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</si>
  <si>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</si>
  <si>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</si>
  <si>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</si>
  <si>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</si>
  <si>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</si>
  <si>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</si>
  <si>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</si>
  <si>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</si>
  <si>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</si>
  <si>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</si>
  <si>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</si>
  <si>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</si>
  <si>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</si>
  <si>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</si>
  <si>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</si>
  <si>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</si>
  <si>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</si>
  <si>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</si>
  <si>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</si>
  <si>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</si>
  <si>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</si>
  <si>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</si>
  <si>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</si>
  <si>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</si>
  <si>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</si>
  <si>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</si>
  <si>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</si>
  <si>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</si>
  <si>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</si>
  <si>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</si>
  <si>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</si>
  <si>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</si>
  <si>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</si>
  <si>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</si>
  <si>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</si>
  <si>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</si>
  <si>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</si>
  <si>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</si>
  <si>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</si>
  <si>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</si>
  <si>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</si>
  <si>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</si>
  <si>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</si>
  <si>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</si>
  <si>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</si>
  <si>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</si>
  <si>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</si>
  <si>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</si>
  <si>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</si>
  <si>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</si>
  <si>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</si>
  <si>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</si>
  <si>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</si>
  <si>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</si>
  <si>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</si>
  <si>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</si>
  <si>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</si>
  <si>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</si>
  <si>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</si>
  <si>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</si>
  <si>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</si>
  <si>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</si>
  <si>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</si>
  <si>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</si>
  <si>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</si>
  <si>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</si>
  <si>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</si>
  <si>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</si>
  <si>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</si>
  <si>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</si>
  <si>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</si>
  <si>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</si>
  <si>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</si>
  <si>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</si>
  <si>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</si>
  <si>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</si>
  <si>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</si>
  <si>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</si>
  <si>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</si>
  <si>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</si>
  <si>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</si>
  <si>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</si>
  <si>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</si>
  <si>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</si>
  <si>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</si>
  <si>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</si>
  <si>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</si>
  <si>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</si>
  <si>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</si>
  <si>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</si>
  <si>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</si>
  <si>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</si>
  <si>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</si>
  <si>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</si>
  <si>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</si>
  <si>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</si>
  <si>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</si>
  <si>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</si>
  <si>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</si>
  <si>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</si>
  <si>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</si>
  <si>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</si>
  <si>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</si>
  <si>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</si>
  <si>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</si>
  <si>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</si>
  <si>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</si>
  <si>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</si>
  <si>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</si>
  <si>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</si>
  <si>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</si>
  <si>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</si>
  <si>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</si>
  <si>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</si>
  <si>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</si>
  <si>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</si>
  <si>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</si>
  <si>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</si>
  <si>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</si>
  <si>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</si>
  <si>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</si>
  <si>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</si>
  <si>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</si>
  <si>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</si>
  <si>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</si>
  <si>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</si>
  <si>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</si>
  <si>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</si>
  <si>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</si>
  <si>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</si>
  <si>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</si>
  <si>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</si>
  <si>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</si>
  <si>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</si>
  <si>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</si>
  <si>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</si>
  <si>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</si>
  <si>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</si>
  <si>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</si>
  <si>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</si>
  <si>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</si>
  <si>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</si>
  <si>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</si>
  <si>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</si>
  <si>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</si>
  <si>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</si>
  <si>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</si>
  <si>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</si>
  <si>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</si>
  <si>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</si>
  <si>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</si>
  <si>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</si>
  <si>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</si>
  <si>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</si>
  <si>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</si>
  <si>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</si>
  <si>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</si>
  <si>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</si>
  <si>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</si>
  <si>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</si>
  <si>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</si>
  <si>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</si>
  <si>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</si>
  <si>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</si>
  <si>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</si>
  <si>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</si>
  <si>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</si>
  <si>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</si>
  <si>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</si>
  <si>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</si>
  <si>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</si>
  <si>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</si>
  <si>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</si>
  <si>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</si>
  <si>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</si>
  <si>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</si>
  <si>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</si>
  <si>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</si>
  <si>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</si>
  <si>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</si>
  <si>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</si>
  <si>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</si>
  <si>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</si>
  <si>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</si>
  <si>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</si>
  <si>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</si>
  <si>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</si>
  <si>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</si>
  <si>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</si>
  <si>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</si>
  <si>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</si>
  <si>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</si>
  <si>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</si>
  <si>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</si>
  <si>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</si>
  <si>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</si>
  <si>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</si>
  <si>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</si>
  <si>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</si>
  <si>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</si>
  <si>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</si>
  <si>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</si>
  <si>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</si>
  <si>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</si>
  <si>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</si>
  <si>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</si>
  <si>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</si>
  <si>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</si>
  <si>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</si>
  <si>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</si>
  <si>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</si>
  <si>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</si>
  <si>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</si>
  <si>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</si>
  <si>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</si>
  <si>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</si>
  <si>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</si>
  <si>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</si>
  <si>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</si>
  <si>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</si>
  <si>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</si>
  <si>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</si>
  <si>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</si>
  <si>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</si>
  <si>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</si>
  <si>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</si>
  <si>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</si>
  <si>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</si>
  <si>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</si>
  <si>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</si>
  <si>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</si>
  <si>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</si>
  <si>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</si>
  <si>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</si>
  <si>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</si>
  <si>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</si>
  <si>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</si>
  <si>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</si>
  <si>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</si>
  <si>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</si>
  <si>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</si>
  <si>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</si>
  <si>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</si>
  <si>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</si>
  <si>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</si>
  <si>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</si>
  <si>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</si>
  <si>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</si>
  <si>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</si>
  <si>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</si>
  <si>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</si>
  <si>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</si>
  <si>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</si>
  <si>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</si>
  <si>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</si>
  <si>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</si>
  <si>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</si>
  <si>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</si>
  <si>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</si>
  <si>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</si>
  <si>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</si>
  <si>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</si>
  <si>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</si>
  <si>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</si>
  <si>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</si>
  <si>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</si>
  <si>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</si>
  <si>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</si>
  <si>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</si>
  <si>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</si>
  <si>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</si>
  <si>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</si>
  <si>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</si>
  <si>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</si>
  <si>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</si>
  <si>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</si>
  <si>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</si>
  <si>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</si>
  <si>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</si>
  <si>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</si>
  <si>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</si>
  <si>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</si>
  <si>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</si>
  <si>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</si>
  <si>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</si>
  <si>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</si>
  <si>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</si>
  <si>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</si>
  <si>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</si>
  <si>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</si>
  <si>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</si>
  <si>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</si>
  <si>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</si>
  <si>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</si>
  <si>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</si>
  <si>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</si>
  <si>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</si>
  <si>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</si>
  <si>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</si>
  <si>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</si>
  <si>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</si>
  <si>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</si>
  <si>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</si>
  <si>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</si>
  <si>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</si>
  <si>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</si>
  <si>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</si>
  <si>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</si>
  <si>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</si>
  <si>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</si>
  <si>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</si>
  <si>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</si>
  <si>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</si>
  <si>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</si>
  <si>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</si>
  <si>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</si>
  <si>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</si>
  <si>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</si>
  <si>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</si>
  <si>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</si>
  <si>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</si>
  <si>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</si>
  <si>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</si>
  <si>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</si>
  <si>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</si>
  <si>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</si>
  <si>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</si>
  <si>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</si>
  <si>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</si>
  <si>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</si>
  <si>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</si>
  <si>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</si>
  <si>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</si>
  <si>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</si>
  <si>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</si>
  <si>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</si>
  <si>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</si>
  <si>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</si>
  <si>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</si>
  <si>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</si>
  <si>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</si>
  <si>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</si>
  <si>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</si>
  <si>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</si>
  <si>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</si>
  <si>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</si>
  <si>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</si>
  <si>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</si>
  <si>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</si>
  <si>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</si>
  <si>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</si>
  <si>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</si>
  <si>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</si>
  <si>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</si>
  <si>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</si>
  <si>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</si>
  <si>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</si>
  <si>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</si>
  <si>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</si>
  <si>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</si>
  <si>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</si>
  <si>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</si>
  <si>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</si>
  <si>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</si>
  <si>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</si>
  <si>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</si>
  <si>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</si>
  <si>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</si>
  <si>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</si>
  <si>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</si>
  <si>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</si>
  <si>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</si>
  <si>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</si>
  <si>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</si>
  <si>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</si>
  <si>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</si>
  <si>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</si>
  <si>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</si>
  <si>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</si>
  <si>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</si>
  <si>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</si>
  <si>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</si>
  <si>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</si>
  <si>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</si>
  <si>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</si>
  <si>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</si>
  <si>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</si>
  <si>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</si>
  <si>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</si>
  <si>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</si>
  <si>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</si>
  <si>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</si>
  <si>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</si>
  <si>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</si>
  <si>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</si>
  <si>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</si>
  <si>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</si>
  <si>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</si>
  <si>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</si>
  <si>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</si>
  <si>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</si>
  <si>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</si>
  <si>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</si>
  <si>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</si>
  <si>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</si>
  <si>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</si>
  <si>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</si>
  <si>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</si>
  <si>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</si>
  <si>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</si>
  <si>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</si>
  <si>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</si>
  <si>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</si>
  <si>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</si>
  <si>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</si>
  <si>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</si>
  <si>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</si>
  <si>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</si>
  <si>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</si>
  <si>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</si>
  <si>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</si>
  <si>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</si>
  <si>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</si>
  <si>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</si>
  <si>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</si>
  <si>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</si>
  <si>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</si>
  <si>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</si>
  <si>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</si>
  <si>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</si>
  <si>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</si>
  <si>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</si>
  <si>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</si>
  <si>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</si>
  <si>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</si>
  <si>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</si>
  <si>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</si>
  <si>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</si>
  <si>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</si>
  <si>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</si>
  <si>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</si>
  <si>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</si>
  <si>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</si>
  <si>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</si>
  <si>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</si>
  <si>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</si>
  <si>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</si>
  <si>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</si>
  <si>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</si>
  <si>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</si>
  <si>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</si>
  <si>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</si>
  <si>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</si>
  <si>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</si>
  <si>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</si>
  <si>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</si>
  <si>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</si>
  <si>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</si>
  <si>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</si>
  <si>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</si>
  <si>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</si>
  <si>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</si>
  <si>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</si>
  <si>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</si>
  <si>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</si>
  <si>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</si>
  <si>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</si>
  <si>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</si>
  <si>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</si>
  <si>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</si>
  <si>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</si>
  <si>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</si>
  <si>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</si>
  <si>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</si>
  <si>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</si>
  <si>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</si>
  <si>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</si>
  <si>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</si>
  <si>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</si>
  <si>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</si>
  <si>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</si>
  <si>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</si>
  <si>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</si>
  <si>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</si>
  <si>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</si>
  <si>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</si>
  <si>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</si>
  <si>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</si>
  <si>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</si>
  <si>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</si>
  <si>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</si>
  <si>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</si>
  <si>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</si>
  <si>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</si>
  <si>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</si>
  <si>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</si>
  <si>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</si>
  <si>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</si>
  <si>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</si>
  <si>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</si>
  <si>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</si>
  <si>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</si>
  <si>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</si>
  <si>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</si>
  <si>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</si>
  <si>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</si>
  <si>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</si>
  <si>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</si>
  <si>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</si>
  <si>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</si>
  <si>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</si>
  <si>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</si>
  <si>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</si>
  <si>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</si>
  <si>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</si>
  <si>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</si>
  <si>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</si>
  <si>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</si>
  <si>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</si>
  <si>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</si>
  <si>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</si>
  <si>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</si>
  <si>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</si>
  <si>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</si>
  <si>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</si>
  <si>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</si>
  <si>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</si>
  <si>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</si>
  <si>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</si>
  <si>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</si>
  <si>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</si>
  <si>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</si>
  <si>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</si>
  <si>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</si>
  <si>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</si>
  <si>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</si>
  <si>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</si>
  <si>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</si>
  <si>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</si>
  <si>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</si>
  <si>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</si>
  <si>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</si>
  <si>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</si>
  <si>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</si>
  <si>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</si>
  <si>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</si>
  <si>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</si>
  <si>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</si>
  <si>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</si>
  <si>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</si>
  <si>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</si>
  <si>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</si>
  <si>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</si>
  <si>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</si>
  <si>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</si>
  <si>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</si>
  <si>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</si>
  <si>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</si>
  <si>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</si>
  <si>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</si>
  <si>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</si>
  <si>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</si>
  <si>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</si>
  <si>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</si>
  <si>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</si>
  <si>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</si>
  <si>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</si>
  <si>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</si>
  <si>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</si>
  <si>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</si>
  <si>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</si>
  <si>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</si>
  <si>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</si>
  <si>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</si>
  <si>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</si>
  <si>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</si>
  <si>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</si>
  <si>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</si>
  <si>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</si>
  <si>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</si>
  <si>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</si>
  <si>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</si>
  <si>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</si>
  <si>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</si>
  <si>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</si>
  <si>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</si>
  <si>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</si>
  <si>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</si>
  <si>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</si>
  <si>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</si>
  <si>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</si>
  <si>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</si>
  <si>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</si>
  <si>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</si>
  <si>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</si>
  <si>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</si>
  <si>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</si>
  <si>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</si>
  <si>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</si>
  <si>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</si>
  <si>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</si>
  <si>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</si>
  <si>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</si>
  <si>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</si>
  <si>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</si>
  <si>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</si>
  <si>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</si>
  <si>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</si>
  <si>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</si>
  <si>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</si>
  <si>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</si>
  <si>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</si>
  <si>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</si>
  <si>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</si>
  <si>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</si>
  <si>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</si>
  <si>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</si>
  <si>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</si>
  <si>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</si>
  <si>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</si>
  <si>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</si>
  <si>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</si>
  <si>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</si>
  <si>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</si>
  <si>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</si>
  <si>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</si>
  <si>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</si>
  <si>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</si>
  <si>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</si>
  <si>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</si>
  <si>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</si>
  <si>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</si>
  <si>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</si>
  <si>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</si>
  <si>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</si>
  <si>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</si>
  <si>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</si>
  <si>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</si>
  <si>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</si>
  <si>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</si>
  <si>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</si>
  <si>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</si>
  <si>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</si>
  <si>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</si>
  <si>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</si>
  <si>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</si>
  <si>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</si>
  <si>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</si>
  <si>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</si>
  <si>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</si>
  <si>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</si>
  <si>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</si>
  <si>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</si>
  <si>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</si>
  <si>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</si>
  <si>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</si>
  <si>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</si>
  <si>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</si>
  <si>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</si>
  <si>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</si>
  <si>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</si>
  <si>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</si>
  <si>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</si>
  <si>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</si>
  <si>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</si>
  <si>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</si>
  <si>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</si>
  <si>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</si>
  <si>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</si>
  <si>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</si>
  <si>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</si>
  <si>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</si>
  <si>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</si>
  <si>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</si>
  <si>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</si>
  <si>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</si>
  <si>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</si>
  <si>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</si>
  <si>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</si>
  <si>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</si>
  <si>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</si>
  <si>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</si>
  <si>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</si>
  <si>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</si>
  <si>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</si>
  <si>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</si>
  <si>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</si>
  <si>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</si>
  <si>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</si>
  <si>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</si>
  <si>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</si>
  <si>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</si>
  <si>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</si>
  <si>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</si>
  <si>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</si>
  <si>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</si>
  <si>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</si>
  <si>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</si>
  <si>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</si>
  <si>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</si>
  <si>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</si>
  <si>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</si>
  <si>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</si>
  <si>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</si>
  <si>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</si>
  <si>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</si>
  <si>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</si>
  <si>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</si>
  <si>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</si>
  <si>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</si>
  <si>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</si>
  <si>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</si>
  <si>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</si>
  <si>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</si>
  <si>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</si>
  <si>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</si>
  <si>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</si>
  <si>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</si>
  <si>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</si>
  <si>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</si>
  <si>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</si>
  <si>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</si>
  <si>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</si>
  <si>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</si>
  <si>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</si>
  <si>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</si>
  <si>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</si>
  <si>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</si>
  <si>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</si>
  <si>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</si>
  <si>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</si>
  <si>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</si>
  <si>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</si>
  <si>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</si>
  <si>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</si>
  <si>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</si>
  <si>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</si>
  <si>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</si>
  <si>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</si>
  <si>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</si>
  <si>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</si>
  <si>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</si>
  <si>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</si>
  <si>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</si>
  <si>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</si>
  <si>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</si>
  <si>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</si>
  <si>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</si>
  <si>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</si>
  <si>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</si>
  <si>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</si>
  <si>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</si>
  <si>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</si>
  <si>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</si>
  <si>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</si>
  <si>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</si>
  <si>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</si>
  <si>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</si>
  <si>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</si>
  <si>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</si>
  <si>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</si>
  <si>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</si>
  <si>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</si>
  <si>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</si>
  <si>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</si>
  <si>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</si>
  <si>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</si>
  <si>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</si>
  <si>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</si>
  <si>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</si>
  <si>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</si>
  <si>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</si>
  <si>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</si>
  <si>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</si>
  <si>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</si>
  <si>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</si>
  <si>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</si>
  <si>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</si>
  <si>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</si>
  <si>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</si>
  <si>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</si>
  <si>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</si>
  <si>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</si>
  <si>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</si>
  <si>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</si>
  <si>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</si>
  <si>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</si>
  <si>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</si>
  <si>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</si>
  <si>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</si>
  <si>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</si>
  <si>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</si>
  <si>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</si>
  <si>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</si>
  <si>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</si>
  <si>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</si>
  <si>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</si>
  <si>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</si>
  <si>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</si>
  <si>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</si>
  <si>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</si>
  <si>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</si>
  <si>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</si>
  <si>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</si>
  <si>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</si>
  <si>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</si>
  <si>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</si>
  <si>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</si>
  <si>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</si>
  <si>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</si>
  <si>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</si>
  <si>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</si>
  <si>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</si>
  <si>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</si>
  <si>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</si>
  <si>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</si>
  <si>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</si>
  <si>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</si>
  <si>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</si>
  <si>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</si>
  <si>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</si>
  <si>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</si>
  <si>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</si>
  <si>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</si>
  <si>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</si>
  <si>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</si>
  <si>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</si>
  <si>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</si>
  <si>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</si>
  <si>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</si>
  <si>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</si>
  <si>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</si>
  <si>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</si>
  <si>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</si>
  <si>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</si>
  <si>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</si>
  <si>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</si>
  <si>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</si>
  <si>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</si>
  <si>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</si>
  <si>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</si>
  <si>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</si>
  <si>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</si>
  <si>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</si>
  <si>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</si>
  <si>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</si>
  <si>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</si>
  <si>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</si>
  <si>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</si>
  <si>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</si>
  <si>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</si>
  <si>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</si>
  <si>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</si>
  <si>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</si>
  <si>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</si>
  <si>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</si>
  <si>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</si>
  <si>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</si>
  <si>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</si>
  <si>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</si>
  <si>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</si>
  <si>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</si>
  <si>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</si>
  <si>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</si>
  <si>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</si>
  <si>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</si>
  <si>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</si>
  <si>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</si>
  <si>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</si>
  <si>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</si>
  <si>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</si>
  <si>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</si>
  <si>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</si>
  <si>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</si>
  <si>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</si>
  <si>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</si>
  <si>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</si>
  <si>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</si>
  <si>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</si>
  <si>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</si>
  <si>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</si>
  <si>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</si>
  <si>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</si>
  <si>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</si>
  <si>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</si>
  <si>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</si>
  <si>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</si>
  <si>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</si>
  <si>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</si>
  <si>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</si>
  <si>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</si>
  <si>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</si>
  <si>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</si>
  <si>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</si>
  <si>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</si>
  <si>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</si>
  <si>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</si>
  <si>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</si>
  <si>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</si>
  <si>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</si>
  <si>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</si>
  <si>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</si>
  <si>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</si>
  <si>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</si>
  <si>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</si>
  <si>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</si>
  <si>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</si>
  <si>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</si>
  <si>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</si>
  <si>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</si>
  <si>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</si>
  <si>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</si>
  <si>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</si>
  <si>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</si>
  <si>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</si>
  <si>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</si>
  <si>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</si>
  <si>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</si>
  <si>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</si>
  <si>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</si>
  <si>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</si>
  <si>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</si>
  <si>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</si>
  <si>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</si>
  <si>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</si>
  <si>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</si>
  <si>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</si>
  <si>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</si>
  <si>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</si>
  <si>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</si>
  <si>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</si>
  <si>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</si>
  <si>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</si>
  <si>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</si>
  <si>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</si>
  <si>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</si>
  <si>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</si>
  <si>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</si>
  <si>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</si>
  <si>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</si>
  <si>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</si>
  <si>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</si>
  <si>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</si>
  <si>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</si>
  <si>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</si>
  <si>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</si>
  <si>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</si>
  <si>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</si>
  <si>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</si>
  <si>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</si>
  <si>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</si>
  <si>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</si>
  <si>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</si>
  <si>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</si>
  <si>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</si>
  <si>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</si>
  <si>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</si>
  <si>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</si>
  <si>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</si>
  <si>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</si>
  <si>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</si>
  <si>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</si>
  <si>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</si>
  <si>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</si>
  <si>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</si>
  <si>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</si>
  <si>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</si>
  <si>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</si>
  <si>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</si>
  <si>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</si>
  <si>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</si>
  <si>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</si>
  <si>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</si>
  <si>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</si>
  <si>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</si>
  <si>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</si>
  <si>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</si>
  <si>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</si>
  <si>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</si>
  <si>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</si>
  <si>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</si>
  <si>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</si>
  <si>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</si>
  <si>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</si>
  <si>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</si>
  <si>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</si>
  <si>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</si>
  <si>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</si>
  <si>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</si>
  <si>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</si>
  <si>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</si>
  <si>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</si>
  <si>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</si>
  <si>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</si>
  <si>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</si>
  <si>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</si>
  <si>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</si>
  <si>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</si>
  <si>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</si>
  <si>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</si>
  <si>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</si>
  <si>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</si>
  <si>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</si>
  <si>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</si>
  <si>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</si>
  <si>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</si>
  <si>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</si>
  <si>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</si>
  <si>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</si>
  <si>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</si>
  <si>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</si>
  <si>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</si>
  <si>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</si>
  <si>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</si>
  <si>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</si>
  <si>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</si>
  <si>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</si>
  <si>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</si>
  <si>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</si>
  <si>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</si>
  <si>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</si>
  <si>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</si>
  <si>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</si>
  <si>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</si>
  <si>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</si>
  <si>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</si>
  <si>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</si>
  <si>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</si>
  <si>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</si>
  <si>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</si>
  <si>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</si>
  <si>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</si>
  <si>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</si>
  <si>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</si>
  <si>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</si>
  <si>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</si>
  <si>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</si>
  <si>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</si>
  <si>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</si>
  <si>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</si>
  <si>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</si>
  <si>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</si>
  <si>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</si>
  <si>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</si>
  <si>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</si>
  <si>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</si>
  <si>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</si>
  <si>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</si>
  <si>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</si>
  <si>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</si>
  <si>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</si>
  <si>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</si>
  <si>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</si>
  <si>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</si>
  <si>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</si>
  <si>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</si>
  <si>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</si>
  <si>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</si>
  <si>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</si>
  <si>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</si>
  <si>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</si>
  <si>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</si>
  <si>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</si>
  <si>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</si>
  <si>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</si>
  <si>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</si>
  <si>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</si>
  <si>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</si>
  <si>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</si>
  <si>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</si>
  <si>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</si>
  <si>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</si>
  <si>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</si>
  <si>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</si>
  <si>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</si>
  <si>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</si>
  <si>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</si>
  <si>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</si>
  <si>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</si>
  <si>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</si>
  <si>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</si>
  <si>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</si>
  <si>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</si>
  <si>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</si>
  <si>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</si>
  <si>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</si>
  <si>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</si>
  <si>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</si>
  <si>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</si>
  <si>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</si>
  <si>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</si>
  <si>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</si>
  <si>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</si>
  <si>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</si>
  <si>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</si>
  <si>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</si>
  <si>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</si>
  <si>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</si>
  <si>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</si>
  <si>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</si>
  <si>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</si>
  <si>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</si>
  <si>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</si>
  <si>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</si>
  <si>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</si>
  <si>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</si>
  <si>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</si>
  <si>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</si>
  <si>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</si>
  <si>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</si>
  <si>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</si>
  <si>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</si>
  <si>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</si>
  <si>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</si>
  <si>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</si>
  <si>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</si>
  <si>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</si>
  <si>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</si>
  <si>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</si>
  <si>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</si>
  <si>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</si>
  <si>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</si>
  <si>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</si>
  <si>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</si>
  <si>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</si>
  <si>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</si>
  <si>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</si>
  <si>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</si>
  <si>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</si>
  <si>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</si>
  <si>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</si>
  <si>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</si>
  <si>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</si>
  <si>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</si>
  <si>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</si>
  <si>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</si>
  <si>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</si>
  <si>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</si>
  <si>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</si>
  <si>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</si>
  <si>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</si>
  <si>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</si>
  <si>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</si>
  <si>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</si>
  <si>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</si>
  <si>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</si>
  <si>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</si>
  <si>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</si>
  <si>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</si>
  <si>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</si>
  <si>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</si>
  <si>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</si>
  <si>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</si>
  <si>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</si>
  <si>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</si>
  <si>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</si>
  <si>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</si>
  <si>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</si>
  <si>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</si>
  <si>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</si>
  <si>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</si>
  <si>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</si>
  <si>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</si>
  <si>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</si>
  <si>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</si>
  <si>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</si>
  <si>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</si>
  <si>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</si>
  <si>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</si>
  <si>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</si>
  <si>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</si>
  <si>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</si>
  <si>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</si>
  <si>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</si>
  <si>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</si>
  <si>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</si>
  <si>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</si>
  <si>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</si>
  <si>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</si>
  <si>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</si>
  <si>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</si>
  <si>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</si>
  <si>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</si>
  <si>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</si>
  <si>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</si>
  <si>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</si>
  <si>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</si>
  <si>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</si>
  <si>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</si>
  <si>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</si>
  <si>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</si>
  <si>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</si>
  <si>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</si>
  <si>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</si>
  <si>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</si>
  <si>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</si>
  <si>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</si>
  <si>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</si>
  <si>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</si>
  <si>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</si>
  <si>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</si>
  <si>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</si>
  <si>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</si>
  <si>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</si>
  <si>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</si>
  <si>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</si>
  <si>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</si>
  <si>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</si>
  <si>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</si>
  <si>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</si>
  <si>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</si>
  <si>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</si>
  <si>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</si>
  <si>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</si>
  <si>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</si>
  <si>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</si>
  <si>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</si>
  <si>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</si>
  <si>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</si>
  <si>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</si>
  <si>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</si>
  <si>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</si>
  <si>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</si>
  <si>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</si>
  <si>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</si>
  <si>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</si>
  <si>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</si>
  <si>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</si>
  <si>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</si>
  <si>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</si>
  <si>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</si>
  <si>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</si>
  <si>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</si>
  <si>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</si>
  <si>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</si>
  <si>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</si>
  <si>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</si>
  <si>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</si>
  <si>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</si>
  <si>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</si>
  <si>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</si>
  <si>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</si>
  <si>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</si>
  <si>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</si>
  <si>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</si>
  <si>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</si>
  <si>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</si>
  <si>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</si>
  <si>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</si>
  <si>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</si>
  <si>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</si>
  <si>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</si>
  <si>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</si>
  <si>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</si>
  <si>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</si>
  <si>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</si>
  <si>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</si>
  <si>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</si>
  <si>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</si>
  <si>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</si>
  <si>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</si>
  <si>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</si>
  <si>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</si>
  <si>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</si>
  <si>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</si>
  <si>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</si>
  <si>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</si>
  <si>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</si>
  <si>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</si>
  <si>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</si>
  <si>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</si>
  <si>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</si>
  <si>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</si>
  <si>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</si>
  <si>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</si>
  <si>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</si>
  <si>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</si>
  <si>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</si>
  <si>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</si>
  <si>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</si>
  <si>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</si>
  <si>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</si>
  <si>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</si>
  <si>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</si>
  <si>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</si>
  <si>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</si>
  <si>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</si>
  <si>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</si>
  <si>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</si>
  <si>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</si>
  <si>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</si>
  <si>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</si>
  <si>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</si>
  <si>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</si>
  <si>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</si>
  <si>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</si>
  <si>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</si>
  <si>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</si>
  <si>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</si>
  <si>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</si>
  <si>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</si>
  <si>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</si>
  <si>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</si>
  <si>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</si>
  <si>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</si>
  <si>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</si>
  <si>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</si>
  <si>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</si>
  <si>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</si>
  <si>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</si>
  <si>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</si>
  <si>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</si>
  <si>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</si>
  <si>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</si>
  <si>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</si>
  <si>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</si>
  <si>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</si>
  <si>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</si>
  <si>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</si>
  <si>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</si>
  <si>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</si>
  <si>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</si>
  <si>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</si>
  <si>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</si>
  <si>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</si>
  <si>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</si>
  <si>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</si>
  <si>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</si>
  <si>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</si>
  <si>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</si>
  <si>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</si>
  <si>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</si>
  <si>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</si>
  <si>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</si>
  <si>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</si>
  <si>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</si>
  <si>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</si>
  <si>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</si>
  <si>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</si>
  <si>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</si>
  <si>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</si>
  <si>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</si>
  <si>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</si>
  <si>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</si>
  <si>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</si>
  <si>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</si>
  <si>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</si>
  <si>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</si>
  <si>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</si>
  <si>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</si>
  <si>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</si>
  <si>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</si>
  <si>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</si>
  <si>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</si>
  <si>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</si>
  <si>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</si>
  <si>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</si>
  <si>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</si>
  <si>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</si>
  <si>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</si>
  <si>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</si>
  <si>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</si>
  <si>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</si>
  <si>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</si>
  <si>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</si>
  <si>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</si>
  <si>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</si>
  <si>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</si>
  <si>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</si>
  <si>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</si>
  <si>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</si>
  <si>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</si>
  <si>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</si>
  <si>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</si>
  <si>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</si>
  <si>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</si>
  <si>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</si>
  <si>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</si>
  <si>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</si>
  <si>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</si>
  <si>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</si>
  <si>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</si>
  <si>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</si>
  <si>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</si>
  <si>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</si>
  <si>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</si>
  <si>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</si>
  <si>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</si>
  <si>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</si>
  <si>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</si>
  <si>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</si>
  <si>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</si>
  <si>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</si>
  <si>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</si>
  <si>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</si>
  <si>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</si>
  <si>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</si>
  <si>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</si>
  <si>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</si>
  <si>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</si>
  <si>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</si>
  <si>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</si>
  <si>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</si>
  <si>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</si>
  <si>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</si>
  <si>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</si>
  <si>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</si>
  <si>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</si>
  <si>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</si>
  <si>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</si>
  <si>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</si>
  <si>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</si>
  <si>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</si>
  <si>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</si>
  <si>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</si>
  <si>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</si>
  <si>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</si>
  <si>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</si>
  <si>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</si>
  <si>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</si>
  <si>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</si>
  <si>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</si>
  <si>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</si>
  <si>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</si>
  <si>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</si>
  <si>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</si>
  <si>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</si>
  <si>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</si>
  <si>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</si>
  <si>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</si>
  <si>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</si>
  <si>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</si>
  <si>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</si>
  <si>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</si>
  <si>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</si>
  <si>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</si>
  <si>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</si>
  <si>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</si>
  <si>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</si>
  <si>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</si>
  <si>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</si>
  <si>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</si>
  <si>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</si>
  <si>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</si>
  <si>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</si>
  <si>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</si>
  <si>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</si>
  <si>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</si>
  <si>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</si>
  <si>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</si>
  <si>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</si>
  <si>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</si>
  <si>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</si>
  <si>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</si>
  <si>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</si>
  <si>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</si>
  <si>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</si>
  <si>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</si>
  <si>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</si>
  <si>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</si>
  <si>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</si>
  <si>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</si>
  <si>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</si>
  <si>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</si>
  <si>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</si>
  <si>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</si>
  <si>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</si>
  <si>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</si>
  <si>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</si>
  <si>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</si>
  <si>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</si>
  <si>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</si>
  <si>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</si>
  <si>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</si>
  <si>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</si>
  <si>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</si>
  <si>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</si>
  <si>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</si>
  <si>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</si>
  <si>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</si>
  <si>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</si>
  <si>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</si>
  <si>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</si>
  <si>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</si>
  <si>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</si>
  <si>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</si>
  <si>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</si>
  <si>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</si>
  <si>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</si>
  <si>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</si>
  <si>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</si>
  <si>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</si>
  <si>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</si>
  <si>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</si>
  <si>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</si>
  <si>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</si>
  <si>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</si>
  <si>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</si>
  <si>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</si>
  <si>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</si>
  <si>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</si>
  <si>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</si>
  <si>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</si>
  <si>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</si>
  <si>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</si>
  <si>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</si>
  <si>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</si>
  <si>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</si>
  <si>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</si>
  <si>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</si>
  <si>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</si>
  <si>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</si>
  <si>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</si>
  <si>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</si>
  <si>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</si>
  <si>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</si>
  <si>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</si>
  <si>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</si>
  <si>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</si>
  <si>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</si>
  <si>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</si>
  <si>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</si>
  <si>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</si>
  <si>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</si>
  <si>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</si>
  <si>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</si>
  <si>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</si>
  <si>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</si>
  <si>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</si>
  <si>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</si>
  <si>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</si>
  <si>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</si>
  <si>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</si>
  <si>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</si>
  <si>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</si>
  <si>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</si>
  <si>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</si>
  <si>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</si>
  <si>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</si>
  <si>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</si>
  <si>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</si>
  <si>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</si>
  <si>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</si>
  <si>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</si>
  <si>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</si>
  <si>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</si>
  <si>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</si>
  <si>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</si>
  <si>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</si>
  <si>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</si>
  <si>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</si>
  <si>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</si>
  <si>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</si>
  <si>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</si>
  <si>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</si>
  <si>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</si>
  <si>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</si>
  <si>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</si>
  <si>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</si>
  <si>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</si>
  <si>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</si>
  <si>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</si>
  <si>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</si>
  <si>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</si>
  <si>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</si>
  <si>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</si>
  <si>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</si>
  <si>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</si>
  <si>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</si>
  <si>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</si>
  <si>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</si>
  <si>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</si>
  <si>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</si>
  <si>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</si>
  <si>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</si>
  <si>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</si>
  <si>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</si>
  <si>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</si>
  <si>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</si>
  <si>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</si>
  <si>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</si>
  <si>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</si>
  <si>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</si>
  <si>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</si>
  <si>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</si>
  <si>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</si>
  <si>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</si>
  <si>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</si>
  <si>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</si>
  <si>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</si>
  <si>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</si>
  <si>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</si>
  <si>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</si>
  <si>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</si>
  <si>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</si>
  <si>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</si>
  <si>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</si>
  <si>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</si>
  <si>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</si>
  <si>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</si>
  <si>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</si>
  <si>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</si>
  <si>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</si>
  <si>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</si>
  <si>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</si>
  <si>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</si>
  <si>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</si>
  <si>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</si>
  <si>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</si>
  <si>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</si>
  <si>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</si>
  <si>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</si>
  <si>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</si>
  <si>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</si>
  <si>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</si>
  <si>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</si>
  <si>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</si>
  <si>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</si>
  <si>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</si>
  <si>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</si>
  <si>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</si>
  <si>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</si>
  <si>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</si>
  <si>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</si>
  <si>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</si>
  <si>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</si>
  <si>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</si>
  <si>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</si>
  <si>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</si>
  <si>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</si>
  <si>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</si>
  <si>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</si>
  <si>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</si>
  <si>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</si>
  <si>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</si>
  <si>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</si>
  <si>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</si>
  <si>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</si>
  <si>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</si>
  <si>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</si>
  <si>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</si>
  <si>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</si>
  <si>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</si>
  <si>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</si>
  <si>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</si>
  <si>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</si>
  <si>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</si>
  <si>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</si>
  <si>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</si>
  <si>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</si>
  <si>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</si>
  <si>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</si>
  <si>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</si>
  <si>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</si>
  <si>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</si>
  <si>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</si>
  <si>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</si>
  <si>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</si>
  <si>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</si>
  <si>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</si>
  <si>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</si>
  <si>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</si>
  <si>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</si>
  <si>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</si>
  <si>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</si>
  <si>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</si>
  <si>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</si>
  <si>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</si>
  <si>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</si>
  <si>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</si>
  <si>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</si>
  <si>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</si>
  <si>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</si>
  <si>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</si>
  <si>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</si>
  <si>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</si>
  <si>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</si>
  <si>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</si>
  <si>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</si>
  <si>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</si>
  <si>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</si>
  <si>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</si>
  <si>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</si>
  <si>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</si>
  <si>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</si>
  <si>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</si>
  <si>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</si>
  <si>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</si>
  <si>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</si>
  <si>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</si>
  <si>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</si>
  <si>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</si>
  <si>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</si>
  <si>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</si>
  <si>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</si>
  <si>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</si>
  <si>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</si>
  <si>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</si>
  <si>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</si>
  <si>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</si>
  <si>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</si>
  <si>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</si>
  <si>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</si>
  <si>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</si>
  <si>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</si>
  <si>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</si>
  <si>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</si>
  <si>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</si>
  <si>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</si>
  <si>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</si>
  <si>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</si>
  <si>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</si>
  <si>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</si>
  <si>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</si>
  <si>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</si>
  <si>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</si>
  <si>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</si>
  <si>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</si>
  <si>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</si>
  <si>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</si>
  <si>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</si>
  <si>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</si>
  <si>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</si>
  <si>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</si>
  <si>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</si>
  <si>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</si>
  <si>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</si>
  <si>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</si>
  <si>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</si>
  <si>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</si>
  <si>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</si>
  <si>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</si>
  <si>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</si>
  <si>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</si>
  <si>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</si>
  <si>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</si>
  <si>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</si>
  <si>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</si>
  <si>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</si>
  <si>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</si>
  <si>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</si>
  <si>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</si>
  <si>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</si>
  <si>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</si>
  <si>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</si>
  <si>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</si>
  <si>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</si>
  <si>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</si>
  <si>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</si>
  <si>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</si>
  <si>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</si>
  <si>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</si>
  <si>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</si>
  <si>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</si>
  <si>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</si>
  <si>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</si>
  <si>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</si>
  <si>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</si>
  <si>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</si>
  <si>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</si>
  <si>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</si>
  <si>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</si>
  <si>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</si>
  <si>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</si>
  <si>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</si>
  <si>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</si>
  <si>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</si>
  <si>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</si>
  <si>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</si>
  <si>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</si>
  <si>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</si>
  <si>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</si>
  <si>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</si>
  <si>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</si>
  <si>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</si>
  <si>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</si>
  <si>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</si>
  <si>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</si>
  <si>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</si>
  <si>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</si>
  <si>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</si>
  <si>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</si>
  <si>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</si>
  <si>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</si>
  <si>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</si>
  <si>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</si>
  <si>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</si>
  <si>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</si>
  <si>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</si>
  <si>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</si>
  <si>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</si>
  <si>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</si>
  <si>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</si>
  <si>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</si>
  <si>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</si>
  <si>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</si>
  <si>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</si>
  <si>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</si>
  <si>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</si>
  <si>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</si>
  <si>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</si>
  <si>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</si>
  <si>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</si>
  <si>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</si>
  <si>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</si>
  <si>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</si>
  <si>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</si>
  <si>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</si>
  <si>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</si>
  <si>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</si>
  <si>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</si>
  <si>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</si>
  <si>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</si>
  <si>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</si>
  <si>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</si>
  <si>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</si>
  <si>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</si>
  <si>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</si>
  <si>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</si>
  <si>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</si>
  <si>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</si>
  <si>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</si>
  <si>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</si>
  <si>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</si>
  <si>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</si>
  <si>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</si>
  <si>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</si>
  <si>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</si>
  <si>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</si>
  <si>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</si>
  <si>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</si>
  <si>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</si>
  <si>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</si>
  <si>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</si>
  <si>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</si>
  <si>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</si>
  <si>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</si>
  <si>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</si>
  <si>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</si>
  <si>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</si>
  <si>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90 MIN</t>
  </si>
  <si>
    <t xml:space="preserve">PCM-20251002-00000697
</t>
  </si>
  <si>
    <t xml:space="preserve">30 KM </t>
  </si>
  <si>
    <t>PCM-20251002-00000558</t>
  </si>
  <si>
    <t xml:space="preserve">EM team need 150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</si>
  <si>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</si>
  <si>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</si>
  <si>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</si>
  <si>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</si>
  <si>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</si>
  <si>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PCM-20251002-00000852</t>
  </si>
  <si>
    <t>EM team on the way need 45 Min</t>
  </si>
  <si>
    <t xml:space="preserve"> PCM-20251002-00000707 </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</si>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</sst>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269.46665173611109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15.84566793981503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1.8538310185249429E-2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45932.415077662037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45932.415077662037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45932.415077662037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45932.415077662037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45932.415077662037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45932.415077662037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45932.415077662037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45932.415077662037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45932.415077662037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45932.415077662037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45932.415077662037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45932.415077662037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45932.415077662037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45932.415077662037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45932.415077662037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45932.415077662037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45932.415077662037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45932.415077662037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45932.415077662037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45932.415077662037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45932.415077662037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45932.415077662037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45932.415077662037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45932.415077662037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45932.415077662037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45932.415077662037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45932.415077662037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45932.415077662037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45932.415077662037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45932.415077662037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45932.415077662037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45932.415077662037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45932.415077662037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45932.415077662037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45932.415077662037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45932.415077662037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45932.415077662037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45932.415077662037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45932.415077662037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45932.415077662037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45932.415077662037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45932.415077662037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45932.415077662037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45932.415077662037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45932.415077662037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45932.415077662037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45932.415077662037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45932.415077662037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45932.415077662037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45932.415077662037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45932.415077662037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45932.415077662037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45932.415077662037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45932.415077662037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45932.415077662037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45932.415077662037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45932.415077662037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45932.415077662037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45932.415077662037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45932.415077662037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45932.415077662037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45932.415077662037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45932.415077662037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45932.415077662037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45932.415077662037</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3661BB89-3390-4D00-A5EE-141B66946FF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240.76329525462643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125.68799432870583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107.41523969907576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9.1895105324074393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45932.415077662037</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2.1836921296198852E-2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45932.415077662037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45932.415077662037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45932.415077662037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45932.415077662037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45932.415077662037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45932.415077662037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45932.415077662037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45932.415077662037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45932.415077662037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45932.415077662037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45932.415077662037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45932.415077662037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45932.415077662037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45932.415077662037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45932.415077662037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45932.415077662037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45932.415077662037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45932.415077662037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45932.415077662037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45932.415077662037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45932.415077662037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45932.415077662037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45932.415077662037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45932.415077662037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45932.415077662037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45932.415077662037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45932.415077662037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45932.415077662037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45932.415077662037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45932.415077662037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45932.415077662037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45932.415077662037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45932.415077662037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45932.415077662037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45932.415077662037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45932.415077662037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45932.415077662037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45932.415077662037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45932.415077662037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45932.415077662037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45932.415077662037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45932.415077662037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45932.415077662037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45932.415077662037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45932.415077662037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45932.415077662037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45932.415077662037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45932.415077662037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45932.415077662037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45932.415077662037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45932.415077662037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45932.415077662037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45932.415077662037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45932.415077662037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45932.415077662037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45932.415077662037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45932.415077662037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45932.415077662037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45932.415077662037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45932.415077662037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45932.415077662037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45932.415077662037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45932.415077662037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45932.415077662037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45932.415077662037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45932.415077662037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45932.415077662037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45932.415077662037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45932.415077662037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45932.415077662037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45932.415077662037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45932.415077662037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45932.415077662037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45932.415077662037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45932.415077662037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45932.415077662037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45932.415077662037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45932.415077662037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45932.415077662037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45932.415077662037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45932.415077662037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45932.415077662037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45932.415077662037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45932.415077662037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45932.415077662037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45932.415077662037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45932.415077662037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45932.415077662037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45932.415077662037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45932.415077662037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45932.415077662037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45932.415077662037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45932.415077662037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45932.415077662037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45932.415077662037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45932.415077662037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45932.415077662037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45932.415077662037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45932.415077662037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45932.415077662037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45932.415077662037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45932.415077662037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45932.415077662037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45932.415077662037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45932.415077662037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45932.415077662037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45932.415077662037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45932.415077662037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45932.415077662037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45932.415077662037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45932.415077662037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45932.415077662037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45932.415077662037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45932.415077662037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45932.415077662037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45932.415077662037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45932.415077662037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45932.415077662037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45932.415077662037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45932.415077662037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45932.415077662037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45932.415077662037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45932.415077662037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45932.415077662037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45932.415077662037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45932.415077662037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45932.415077662037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45932.415077662037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45932.415077662037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45932.415077662037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45932.415077662037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45932.415077662037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45932.415077662037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45932.415077662037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45932.415077662037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45932.415077662037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45932.415077662037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45932.415077662037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45932.415077662037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45932.415077662037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45932.415077662037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45932.415077662037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45932.415077662037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45932.415077662037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45932.415077662037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45932.415077662037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45932.415077662037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45932.415077662037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45932.415077662037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45932.415077662037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45932.415077662037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45932.415077662037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45932.415077662037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45932.415077662037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45932.415077662037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45932.415077662037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45932.415077662037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45932.415077662037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45932.415077662037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45932.415077662037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45932.415077662037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45932.415077662037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45932.415077662037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45932.415077662037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45932.415077662037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45932.415077662037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45932.415077662037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45932.415077662037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45932.415077662037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45932.415077662037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45932.415077662037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45932.415077662037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45932.415077662037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45932.415077662037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45932.415077662037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45932.415077662037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45932.415077662037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45932.415077662037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45932.415077662037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45932.415077662037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45932.415077662037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45932.415077662037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45932.415077662037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45932.415077662037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45932.415077662037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45932.415077662037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45932.415077662037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45932.415077662037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45932.415077662037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45932.415077662037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45932.415077662037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45932.415077662037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45932.415077662037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45932.415077662037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45932.415077662037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45932.415077662037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45932.415077662037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45932.415077662037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45932.415077662037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45932.415077662037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45932.415077662037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45932.415077662037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45932.415077662037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45932.415077662037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45932.415077662037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45932.415077662037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45932.415077662037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45932.415077662037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45932.415077662037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45932.415077662037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45932.415077662037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45932.415077662037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45932.415077662037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45932.415077662037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45932.415077662037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45932.415077662037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45932.415077662037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45932.415077662037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45932.415077662037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45932.415077662037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45932.415077662037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45932.415077662037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45932.415077662037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45932.415077662037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45932.415077662037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45932.415077662037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45932.415077662037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45932.415077662037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45932.415077662037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45932.415077662037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45932.415077662037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45932.415077662037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45932.415077662037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45932.415077662037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45932.415077662037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45932.415077662037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45932.415077662037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45932.415077662037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45932.415077662037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45932.415077662037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45932.415077662037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45932.415077662037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45932.415077662037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45932.415077662037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45932.415077662037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45932.415077662037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45932.415077662037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45932.415077662037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45932.415077662037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45932.415077662037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45932.415077662037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45932.415077662037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45932.415077662037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45932.415077662037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45932.415077662037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45932.415077662037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45932.415077662037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45932.415077662037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45932.415077662037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45932.415077662037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45932.415077662037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45932.415077662037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45932.415077662037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45932.415077662037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45932.415077662037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45932.415077662037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45932.415077662037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45932.415077662037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45932.415077662037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45932.415077662037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45932.415077662037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45932.415077662037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45932.415077662037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45932.415077662037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45932.415077662037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45932.415077662037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45932.415077662037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45932.415077662037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45932.415077662037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45932.415077662037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45932.415077662037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45932.415077662037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45932.415077662037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45932.415077662037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45932.415077662037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45932.415077662037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45932.415077662037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45932.415077662037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45932.415077662037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45932.415077662037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45932.415077662037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45932.415077662037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45932.415077662037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45932.415077662037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45932.415077662037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45932.415077662037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45932.415077662037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45932.415077662037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45932.415077662037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45932.415077662037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45932.415077662037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45932.415077662037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45932.415077662037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45932.415077662037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45932.415077662037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45932.415077662037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45932.415077662037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45932.415077662037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45932.415077662037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45932.415077662037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45932.415077662037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45932.415077662037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45932.415077662037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45932.415077662037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45932.415077662037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45932.415077662037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45932.415077662037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45932.415077662037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45932.415077662037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45932.415077662037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45932.415077662037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45932.415077662037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45932.415077662037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45932.415077662037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45932.415077662037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45932.415077662037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45932.415077662037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45932.415077662037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45932.415077662037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45932.415077662037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45932.415077662037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45932.415077662037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45932.415077662037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45932.415077662037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45932.415077662037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45932.415077662037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45932.415077662037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45932.415077662037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45932.415077662037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45932.415077662037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45932.415077662037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45932.415077662037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45932.415077662037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45932.415077662037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45932.415077662037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45932.415077662037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45932.415077662037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45932.415077662037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45932.415077662037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8.0772106484801043E-2</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45932.415077662037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45932.415077662037</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45932.415077662037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45932.415077662037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45932.415077662037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45932.415077662037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45932.415077662037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45932.415077662037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45932.415077662037</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45932.415077662037</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45932.415077662037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45932.415077662037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45932.415077662037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45932.415077662037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45932.415077662037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45932.415077662037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45932.415077662037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45932.415077662037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45932.415077662037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45932.415077662037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45932.415077662037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45932.415077662037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45932.415077662037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45932.415077662037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45932.415077662037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45932.415077662037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45932.415077662037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45932.415077662037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45932.415077662037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45932.415077662037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45932.415077662037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45932.415077662037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45932.415077662037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45932.415077662037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45932.415077662037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45932.415077662037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45932.415077662037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45932.415077662037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45932.415077662037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45932.415077662037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45932.415077662037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45932.415077662037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45932.415077662037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45932.415077662037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45932.415077662037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45932.415077662037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45932.415077662037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45932.415077662037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45932.415077662037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45932.415077662037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45932.415077662037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45932.415077662037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45932.415077662037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45932.415077662037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45932.415077662037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45932.415077662037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45932.415077662037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45932.415077662037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45932.415077662037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45932.415077662037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45932.415077662037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45932.415077662037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45932.415077662037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45932.415077662037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45932.415077662037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45932.415077662037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45932.415077662037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45932.415077662037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45932.415077662037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45932.415077662037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45932.415077662037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45932.415077662037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45932.415077662037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45932.415077662037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45932.415077662037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45932.415077662037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45932.415077662037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45932.415077662037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45932.415077662037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45932.415077662037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45932.415077662037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45932.415077662037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45932.415077662037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45932.415077662037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45932.415077662037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45932.415077662037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45932.415077662037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45932.415077662037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45932.415077662037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45932.415077662037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45932.415077662037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45932.415077662037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45932.415077662037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45932.415077662037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45932.415077662037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45932.415077662037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45932.415077662037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45932.415077662037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45932.415077662037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45932.415077662037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45932.415077662037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45932.415077662037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45932.415077662037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45932.415077662037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45932.415077662037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45932.415077662037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45932.415077662037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45932.415077662037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45932.415077662037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45932.415077662037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45932.415077662037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45932.415077662037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45932.415077662037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45932.415077662037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45932.415077662037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45932.415077662037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45932.415077662037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45932.415077662037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45932.415077662037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45932.415077662037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45932.415077662037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45932.415077662037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45932.415077662037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45932.415077662037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45932.415077662037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45932.415077662037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45932.415077662037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45932.415077662037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45932.415077662037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45932.415077662037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45932.415077662037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45932.415077662037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45932.415077662037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45932.415077662037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45932.415077662037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45932.415077662037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45932.415077662037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45932.415077662037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45932.415077662037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45932.415077662037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45932.415077662037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45932.415077662037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45932.415077662037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45932.415077662037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45932.415077662037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45932.415077662037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45932.415077662037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45932.415077662037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45932.415077662037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45932.415077662037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45932.415077662037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45932.415077662037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45932.415077662037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45932.415077662037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45932.415077662037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45932.415077662037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45932.415077662037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45932.415077662037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45932.415077662037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45932.415077662037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45932.415077662037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45932.415077662037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45932.415077662037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45932.415077662037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45932.415077662037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45932.415077662037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45932.415077662037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45932.415077662037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45932.415077662037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45932.415077662037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45932.415077662037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45932.415077662037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45932.415077662037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45932.415077662037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45932.415077662037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45932.415077662037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45932.415077662037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45932.415077662037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45932.415077662037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45932.415077662037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45932.415077662037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45932.415077662037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45932.415077662037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45932.415077662037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45932.415077662037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45932.415077662037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45932.415077662037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45932.415077662037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45932.415077662037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45932.415077662037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45932.415077662037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45932.415077662037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45932.415077662037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45932.415077662037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45932.415077662037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45932.415077662037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45932.415077662037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45932.415077662037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45932.415077662037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45932.415077662037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45932.415077662037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45932.415077662037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45932.415077662037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45932.415077662037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45932.415077662037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45932.415077662037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45932.415077662037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45932.415077662037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45932.415077662037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45932.415077662037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45932.415077662037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45932.415077662037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45932.415077662037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45932.415077662037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45932.415077662037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45932.415077662037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45932.415077662037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45932.415077662037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45932.415077662037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45932.415077662037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45932.415077662037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45932.415077662037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45932.415077662037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45932.415077662037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45932.415077662037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45932.415077662037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45932.415077662037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45932.415077662037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45932.415077662037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45932.415077662037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45932.415077662037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45932.415077662037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45932.415077662037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45932.415077662037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45932.415077662037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45932.415077662037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45932.415077662037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45932.415077662037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45932.415077662037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45932.415077662037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45932.415077662037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45932.415077662037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45932.415077662037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45932.415077662037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45932.415077662037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45932.415077662037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45932.415077662037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45932.415077662037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45932.415077662037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45932.415077662037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45932.415077662037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45932.415077662037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45932.415077662037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45932.415077662037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45932.415077662037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45932.415077662037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45932.415077662037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45932.415077662037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45932.415077662037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45932.415077662037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45932.415077662037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45932.415077662037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45932.415077662037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45932.415077662037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45932.415077662037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45932.415077662037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45932.415077662037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45932.415077662037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45932.415077662037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45932.415077662037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45932.415077662037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45932.415077662037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45932.415077662037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45932.415077662037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45932.415077662037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45932.415077662037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45932.415077662037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45932.415077662037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45932.415077662037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45932.415077662037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45932.415077662037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45932.415077662037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45932.415077662037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45932.415077662037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45932.415077662037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45932.415077662037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45932.415077662037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45932.415077662037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45932.415077662037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45932.415077662037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45932.415077662037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45932.415077662037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45932.415077662037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45932.415077662037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45932.415077662037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45932.415077662037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45932.415077662037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45932.415077662037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45932.415077662037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45932.415077662037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45932.415077662037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45932.415077662037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45932.415077662037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45932.415077662037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45932.415077662037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45932.415077662037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45932.415077662037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45932.415077662037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45932.415077662037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45932.415077662037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45932.415077662037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45932.415077662037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45932.415077662037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45932.415077662037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45932.415077662037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45932.415077662037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45932.415077662037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45932.415077662037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45932.415077662037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45932.415077662037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45932.415077662037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45932.415077662037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45932.415077662037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45932.415077662037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45932.415077662037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45932.415077662037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45932.415077662037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45932.415077662037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45932.415077662037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45932.415077662037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45932.415077662037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45932.415077662037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45932.415077662037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45932.415077662037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45932.415077662037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45932.415077662037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45932.415077662037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45932.415077662037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45932.415077662037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45932.415077662037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45932.415077662037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45932.415077662037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45932.415077662037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45932.415077662037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45932.415077662037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45932.415077662037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45932.415077662037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45932.415077662037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45932.415077662037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45932.415077662037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45932.415077662037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45932.415077662037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45932.415077662037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45932.415077662037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45932.415077662037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45932.415077662037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45932.415077662037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45932.415077662037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45932.415077662037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45932.415077662037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45932.415077662037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45932.415077662037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45932.415077662037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45932.415077662037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45932.415077662037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45932.415077662037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45932.415077662037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45932.415077662037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45932.415077662037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45932.415077662037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45932.415077662037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45932.415077662037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45932.415077662037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45932.415077662037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45932.415077662037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45932.415077662037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45932.415077662037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45932.415077662037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45932.415077662037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45932.415077662037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45932.415077662037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45932.415077662037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45932.415077662037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45932.415077662037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45932.415077662037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45932.415077662037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45932.415077662037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45932.415077662037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45932.415077662037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45932.415077662037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45932.415077662037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45932.415077662037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45932.415077662037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45932.415077662037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45932.415077662037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45932.415077662037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45932.415077662037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45932.415077662037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45932.415077662037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45932.415077662037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45932.415077662037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45932.415077662037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45932.415077662037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45932.415077662037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45932.415077662037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45932.415077662037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45932.415077662037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45932.415077662037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45932.415077662037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45932.415077662037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45932.415077662037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45932.415077662037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45932.415077662037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45932.415077662037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45932.415077662037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45932.415077662037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45932.415077662037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45932.415077662037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45932.415077662037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45932.415077662037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45932.415077662037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45932.415077662037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45932.415077662037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45932.415077662037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45932.415077662037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45932.415077662037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45932.415077662037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45932.415077662037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45932.415077662037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45932.415077662037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45932.415077662037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45932.415077662037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45932.415077662037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45932.415077662037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45932.415077662037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45932.415077662037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45932.415077662037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45932.415077662037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45932.415077662037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45932.415077662037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45932.415077662037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45932.415077662037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45932.415077662037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45932.415077662037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45932.415077662037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45932.415077662037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45932.415077662037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45932.415077662037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45932.415077662037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45932.415077662037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45932.415077662037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45932.415077662037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45932.415077662037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45932.415077662037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45932.415077662037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45932.415077662037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45932.415077662037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45932.415077662037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45932.415077662037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45932.415077662037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45932.415077662037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45932.415077662037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45932.415077662037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45932.415077662037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45932.415077662037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45932.415077662037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45932.415077662037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45932.415077662037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45932.415077662037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45932.415077662037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45932.415077662037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45932.415077662037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45932.415077662037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45932.415077662037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45932.415077662037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45932.415077662037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45932.415077662037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45932.415077662037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45932.415077662037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45932.415077662037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45932.415077662037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45932.415077662037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45932.415077662037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45932.415077662037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45932.415077662037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45932.415077662037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45932.415077662037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45932.415077662037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45932.415077662037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45932.415077662037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45932.415077662037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45932.415077662037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45932.415077662037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45932.415077662037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45932.415077662037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45932.415077662037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45932.415077662037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45932.415077662037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45932.415077662037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45932.415077662037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45932.415077662037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45932.415077662037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45932.415077662037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45932.415077662037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45932.415077662037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45932.415077662037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45932.415077662037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45932.415077662037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45932.415077662037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45932.415077662037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45932.415077662037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45932.415077662037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45932.415077662037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45932.415077662037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45932.415077662037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45932.415077662037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45932.415077662037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45932.415077662037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45932.415077662037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45932.415077662037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45932.415077662037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45932.415077662037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45932.415077662037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45932.415077662037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45932.415077662037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45932.415077662037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45932.415077662037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45932.415077662037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45932.415077662037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45932.415077662037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45932.415077662037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45932.415077662037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45932.415077662037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45932.415077662037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45932.415077662037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45932.415077662037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45932.415077662037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45932.415077662037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45932.415077662037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45932.415077662037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45932.415077662037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45932.415077662037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45932.415077662037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45932.415077662037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45932.415077662037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45932.415077662037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45932.415077662037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45932.415077662037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45932.415077662037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45932.415077662037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45932.415077662037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45932.415077662037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45932.415077662037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45932.415077662037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45932.415077662037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45932.415077662037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45932.415077662037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45932.415077662037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45932.415077662037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45932.415077662037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45932.415077662037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45932.415077662037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45932.415077662037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45932.415077662037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45932.415077662037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45932.415077662037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45932.415077662037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45932.415077662037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45932.415077662037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45932.415077662037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45932.415077662037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45932.415077662037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45932.415077662037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45932.415077662037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45932.415077662037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45932.415077662037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45932.415077662037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45932.415077662037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45932.415077662037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45932.415077662037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45932.415077662037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45932.415077662037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45932.415077662037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45932.415077662037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45932.415077662037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45932.415077662037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45932.415077662037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45932.415077662037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45932.415077662037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45932.415077662037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45932.415077662037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45932.415077662037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45932.415077662037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45932.415077662037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45932.415077662037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45932.415077662037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45932.415077662037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45932.415077662037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45932.415077662037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45932.415077662037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45932.415077662037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45932.415077662037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45932.415077662037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45932.415077662037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45932.415077662037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45932.415077662037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45932.415077662037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45932.415077662037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45932.415077662037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45932.415077662037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45932.415077662037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45932.415077662037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45932.415077662037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45932.415077662037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45932.415077662037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45932.415077662037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45932.415077662037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45932.415077662037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45932.415077662037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45932.415077662037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45932.415077662037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45932.415077662037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45932.415077662037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45932.415077662037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45932.415077662037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45932.415077662037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45932.415077662037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45932.415077662037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45932.415077662037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45932.415077662037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45932.415077662037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45932.415077662037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45932.415077662037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45932.415077662037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45932.415077662037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45932.415077662037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45932.415077662037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45932.415077662037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45932.415077662037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45932.415077662037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45932.415077662037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45932.415077662037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45932.415077662037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45932.415077662037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45932.415077662037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45932.415077662037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45932.415077662037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45932.415077662037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45932.415077662037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45932.415077662037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45932.415077662037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45932.415077662037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45932.415077662037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45932.415077662037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45932.415077662037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45932.415077662037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45932.415077662037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45932.415077662037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45932.415077662037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45932.415077662037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45932.415077662037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45932.415077662037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45932.415077662037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45932.415077662037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45932.415077662037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45932.415077662037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45932.415077662037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45932.415077662037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45932.415077662037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45932.415077662037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45932.415077662037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45932.415077662037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45932.415077662037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45932.415077662037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45932.415077662037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45932.415077662037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45932.415077662037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45932.415077662037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45932.415077662037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45932.415077662037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45932.415077662037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45932.415077662037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45932.415077662037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45932.415077662037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45932.415077662037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45932.415077662037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45932.415077662037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45932.415077662037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45932.415077662037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45932.415077662037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45932.415077662037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45932.415077662037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45932.415077662037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45932.415077662037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45932.415077662037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45932.415077662037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45932.415077662037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45932.415077662037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45932.415077662037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45932.415077662037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45932.415077662037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45932.415077662037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45932.415077662037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45932.415077662037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45932.415077662037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45932.415077662037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45932.415077662037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45932.415077662037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45932.415077662037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45932.415077662037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45932.415077662037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45932.415077662037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45932.415077662037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45932.415077662037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45932.415077662037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45932.415077662037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45932.415077662037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45932.415077662037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45932.415077662037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45932.415077662037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45932.415077662037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45932.415077662037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45932.415077662037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45932.415077662037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45932.415077662037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45932.415077662037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45932.415077662037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45932.415077662037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45932.415077662037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45932.415077662037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45932.415077662037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45932.415077662037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45932.415077662037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45932.415077662037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45932.415077662037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45932.415077662037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45932.415077662037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45932.415077662037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45932.415077662037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45932.415077662037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45932.415077662037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45932.415077662037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45932.415077662037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45932.415077662037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45932.415077662037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45932.415077662037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45932.415077662037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45932.415077662037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45932.415077662037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45932.415077662037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45932.415077662037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45932.415077662037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45932.415077662037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45932.415077662037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45932.415077662037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45932.415077662037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45932.415077662037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45932.415077662037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45932.415077662037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45932.415077662037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45932.415077662037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45932.415077662037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45932.415077662037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45932.415077662037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45932.415077662037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45932.415077662037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45932.415077662037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45932.415077662037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45932.415077662037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45932.415077662037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45932.415077662037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45932.415077662037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45932.415077662037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45932.415077662037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45932.415077662037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45932.415077662037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45932.415077662037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45932.415077662037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45932.415077662037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45932.415077662037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45932.415077662037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45932.415077662037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45932.415077662037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45932.415077662037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45932.415077662037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45932.415077662037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45932.415077662037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45932.415077662037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45932.415077662037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45932.415077662037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45932.415077662037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45932.415077662037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45932.415077662037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45932.415077662037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45932.415077662037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45932.415077662037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45932.415077662037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45932.415077662037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45932.415077662037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45932.415077662037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45932.415077662037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45932.415077662037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45932.415077662037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45932.415077662037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45932.415077662037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45932.415077662037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45932.415077662037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45932.415077662037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45932.415077662037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45932.415077662037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45932.415077662037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45932.415077662037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45932.415077662037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45932.415077662037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45932.415077662037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45932.415077662037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45932.415077662037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45932.415077662037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45932.415077662037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45932.415077662037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45932.415077662037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45932.415077662037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45932.415077662037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45932.415077662037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45932.415077662037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45932.415077662037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45932.415077662037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45932.415077662037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45932.415077662037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45932.415077662037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45932.415077662037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45932.415077662037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45932.415077662037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45932.415077662037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45932.415077662037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45932.415077662037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45932.415077662037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45932.415077662037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45932.415077662037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45932.415077662037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45932.415077662037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45932.415077662037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45932.415077662037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45932.415077662037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45932.415077662037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45932.415077662037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45932.415077662037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45932.415077662037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45932.415077662037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45932.415077662037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45932.415077662037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45932.415077662037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45932.415077662037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45932.415077662037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45932.415077662037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45932.415077662037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45932.415077662037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45932.415077662037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45932.415077662037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45932.415077662037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45932.415077662037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45932.415077662037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45932.415077662037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45932.415077662037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45932.415077662037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45932.415077662037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45932.415077662037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45932.415077662037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45932.415077662037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45932.415077662037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45932.415077662037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45932.415077662037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45932.415077662037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45932.415077662037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45932.415077662037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45932.415077662037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45932.415077662037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45932.415077662037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45932.415077662037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45932.415077662037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45932.415077662037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45932.415077662037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45932.415077662037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45932.415077662037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45932.415077662037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45932.415077662037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45932.415077662037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45932.415077662037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45932.415077662037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45932.415077662037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45932.415077662037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45932.415077662037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45932.415077662037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45932.415077662037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45932.415077662037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45932.415077662037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45932.415077662037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45932.415077662037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45932.415077662037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45932.415077662037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45932.415077662037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45932.415077662037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45932.415077662037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45932.415077662037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45932.415077662037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45932.415077662037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45932.415077662037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45932.415077662037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45932.415077662037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45932.415077662037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45932.415077662037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45932.415077662037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45932.415077662037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45932.415077662037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45932.415077662037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45932.415077662037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45932.415077662037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45932.415077662037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45932.415077662037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45932.415077662037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45932.415077662037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45932.415077662037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45932.415077662037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45932.415077662037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45932.415077662037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45932.415077662037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45932.415077662037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45932.415077662037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45932.415077662037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45932.415077662037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45932.415077662037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45932.415077662037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45932.415077662037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45932.415077662037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45932.415077662037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45932.415077662037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45932.415077662037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45932.415077662037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45932.415077662037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45932.415077662037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45932.415077662037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45932.415077662037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45932.415077662037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45932.415077662037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45932.415077662037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45932.415077662037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45932.415077662037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45932.415077662037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45932.415077662037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45932.415077662037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45932.415077662037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45932.415077662037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45932.415077662037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45932.415077662037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45932.415077662037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45932.415077662037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45932.415077662037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45932.415077662037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45932.415077662037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45932.415077662037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45932.415077662037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45932.415077662037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45932.415077662037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45932.415077662037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45932.415077662037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45932.415077662037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45932.415077662037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45932.415077662037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45932.415077662037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45932.415077662037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45932.415077662037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45932.415077662037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45932.415077662037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45932.415077662037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45932.415077662037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45932.415077662037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45932.415077662037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45932.415077662037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45932.415077662037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45932.415077662037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45932.415077662037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45932.415077662037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45932.415077662037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45932.415077662037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45932.415077662037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45932.415077662037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45932.415077662037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45932.415077662037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45932.415077662037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45932.415077662037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45932.415077662037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45932.415077662037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45932.415077662037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45932.415077662037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45932.415077662037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45932.415077662037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45932.415077662037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45932.415077662037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45932.415077662037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45932.415077662037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45932.415077662037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45932.415077662037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45932.415077662037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45932.415077662037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45932.415077662037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45932.415077662037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45932.415077662037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45932.415077662037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45932.415077662037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45932.415077662037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45932.415077662037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45932.415077662037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45932.415077662037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45932.415077662037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45932.415077662037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45932.415077662037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45932.415077662037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45932.415077662037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45932.415077662037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45932.415077662037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45932.415077662037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45932.415077662037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45932.415077662037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45932.415077662037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45932.415077662037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45932.415077662037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45932.415077662037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45932.415077662037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45932.415077662037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45932.415077662037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45932.415077662037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45932.415077662037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45932.415077662037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45932.415077662037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45932.415077662037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45932.415077662037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45932.415077662037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45932.415077662037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45932.415077662037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45932.415077662037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45932.415077662037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45932.415077662037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45932.415077662037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45932.415077662037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45932.415077662037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45932.415077662037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45932.415077662037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45932.415077662037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45932.415077662037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45932.415077662037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45932.415077662037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45932.415077662037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45932.415077662037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45932.415077662037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45932.415077662037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45932.415077662037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45932.415077662037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45932.415077662037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45932.415077662037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45932.415077662037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45932.415077662037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45932.415077662037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45932.415077662037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45932.415077662037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45932.415077662037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45932.415077662037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45932.415077662037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45932.415077662037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45932.415077662037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45932.415077662037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45932.415077662037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45932.415077662037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45932.415077662037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45932.415077662037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45932.415077662037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45932.415077662037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45932.415077662037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45932.415077662037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45932.415077662037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45932.415077662037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45932.415077662037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45932.415077662037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45932.415077662037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45932.415077662037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45932.415077662037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45932.415077662037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45932.415077662037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45932.415077662037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45932.415077662037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45932.415077662037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45932.415077662037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45932.415077662037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45932.415077662037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45932.415077662037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45932.415077662037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45932.415077662037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45932.415077662037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45932.415077662037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45932.415077662037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45932.415077662037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45932.415077662037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45932.415077662037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45932.415077662037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45932.415077662037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45932.415077662037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45932.415077662037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45932.415077662037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45932.415077662037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45932.415077662037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45932.415077662037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45932.415077662037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45932.415077662037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45932.415077662037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45932.415077662037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45932.415077662037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45932.415077662037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45932.415077662037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45932.415077662037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45932.415077662037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45932.415077662037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45932.415077662037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45932.415077662037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45932.415077662037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45932.415077662037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45932.415077662037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45932.415077662037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45932.415077662037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45932.415077662037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45932.415077662037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45932.415077662037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45932.415077662037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45932.415077662037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45932.415077662037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45932.415077662037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45932.415077662037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45932.415077662037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45932.415077662037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45932.415077662037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45932.415077662037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45932.415077662037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45932.415077662037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45932.415077662037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45932.415077662037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45932.415077662037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45932.415077662037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45932.415077662037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45932.415077662037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45932.415077662037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45932.415077662037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45932.415077662037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45932.415077662037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45932.415077662037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45932.415077662037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45932.415077662037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45932.415077662037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45932.415077662037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45932.415077662037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45932.415077662037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45932.415077662037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45932.415077662037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45932.415077662037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45932.415077662037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45932.415077662037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45932.415077662037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45932.415077662037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45932.415077662037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45932.415077662037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45932.415077662037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45932.415077662037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45932.415077662037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45932.415077662037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45932.415077662037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45932.415077662037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45932.415077662037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45932.415077662037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45932.415077662037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45932.415077662037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45932.415077662037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45932.415077662037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45932.415077662037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45932.415077662037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45932.415077662037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45932.415077662037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45932.415077662037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45932.415077662037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45932.415077662037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45932.415077662037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45932.415077662037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45932.415077662037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45932.415077662037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45932.415077662037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45932.415077662037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45932.415077662037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45932.415077662037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45932.415077662037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45932.415077662037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45932.415077662037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45932.415077662037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45932.415077662037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45932.415077662037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45932.415077662037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45932.415077662037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45932.415077662037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45932.415077662037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45932.415077662037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45932.415077662037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45932.415077662037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45932.415077662037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45932.415077662037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45932.415077662037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45932.415077662037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45932.415077662037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45932.415077662037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45932.415077662037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45932.415077662037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45932.415077662037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45932.415077662037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45932.415077662037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45932.415077662037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45932.415077662037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45932.415077662037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45932.415077662037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45932.415077662037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45932.415077662037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45932.415077662037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45932.415077662037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45932.415077662037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45932.415077662037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45932.415077662037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45932.415077662037</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tabSelected="1" workbookViewId="0">
      <selection activeCell="K12" sqref="K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228.93436006944103</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1.5247998842605739</v>
      </c>
      <c r="H3" s="113">
        <v>45930.847372685188</v>
      </c>
      <c r="I3" s="110" t="str">
        <f>IFERROR(VLOOKUP(D3,DB!A:F,6,0),"")</f>
        <v>SCECO</v>
      </c>
      <c r="J3" s="110" t="str">
        <f>IFERROR(VLOOKUP(D3,DB!A:G,7,0),"")</f>
        <v>In progress</v>
      </c>
      <c r="K3" s="115" t="s">
        <v>39069</v>
      </c>
      <c r="L3" s="107" t="str">
        <f>IFERROR(VLOOKUP(D3,DB!A:I,9,0),"")</f>
        <v>Latis</v>
      </c>
    </row>
    <row r="4" spans="1:16" ht="15" customHeight="1">
      <c r="A4" s="110" t="s">
        <v>39070</v>
      </c>
      <c r="B4" s="110" t="str">
        <f>IFERROR(VLOOKUP(D4,DB!A:K,11,0),"")</f>
        <v>R4</v>
      </c>
      <c r="C4" s="111">
        <v>1</v>
      </c>
      <c r="D4" s="107" t="s">
        <v>37031</v>
      </c>
      <c r="E4" s="112" t="s">
        <v>38964</v>
      </c>
      <c r="F4" s="113">
        <v>45932.413715277777</v>
      </c>
      <c r="G4" s="114">
        <f ca="1">IFERROR(NOW()-F4,"")</f>
        <v>1.3623842605738901E-3</v>
      </c>
      <c r="H4" s="113">
        <v>45932.381979166668</v>
      </c>
      <c r="I4" s="110" t="str">
        <f>IFERROR(VLOOKUP(D4,DB!A:F,6,0),"")</f>
        <v>SCECO</v>
      </c>
      <c r="J4" s="110" t="str">
        <f>IFERROR(VLOOKUP(D4,DB!A:G,7,0),"")</f>
        <v>In progress</v>
      </c>
      <c r="K4" s="115" t="s">
        <v>39071</v>
      </c>
      <c r="L4" s="107" t="str">
        <f>IFERROR(VLOOKUP(D4,DB!A:I,9,0),"")</f>
        <v>Latis</v>
      </c>
    </row>
    <row r="5" spans="1:16" ht="15" customHeight="1">
      <c r="A5" s="110" t="s">
        <v>39072</v>
      </c>
      <c r="B5" s="110" t="str">
        <f>IFERROR(VLOOKUP(D5,DB!A:K,11,0),"")</f>
        <v>R4</v>
      </c>
      <c r="C5" s="111">
        <v>2</v>
      </c>
      <c r="D5" s="107" t="s">
        <v>37069</v>
      </c>
      <c r="E5" s="112" t="s">
        <v>38964</v>
      </c>
      <c r="F5" s="113">
        <v>45932.395775462966</v>
      </c>
      <c r="G5" s="114">
        <f t="shared" ref="G5:G64" ca="1" si="0">IFERROR(NOW()-F5,"")</f>
        <v>1.9302199070807546E-2</v>
      </c>
      <c r="H5" s="113">
        <v>45932.386331018519</v>
      </c>
      <c r="I5" s="110" t="str">
        <f>IFERROR(VLOOKUP(D5,DB!A:F,6,0),"")</f>
        <v>SCECO</v>
      </c>
      <c r="J5" s="110" t="str">
        <f>IFERROR(VLOOKUP(D5,DB!A:G,7,0),"")</f>
        <v>Vandalized</v>
      </c>
      <c r="K5" s="115" t="s">
        <v>39073</v>
      </c>
      <c r="L5" s="107" t="str">
        <f>IFERROR(VLOOKUP(D5,DB!A:I,9,0),"")</f>
        <v>Latis</v>
      </c>
    </row>
    <row r="6" spans="1:16" ht="15" customHeight="1">
      <c r="A6" s="110"/>
      <c r="B6" s="110" t="str">
        <f>IFERROR(VLOOKUP(D6,DB!A:K,11,0),"")</f>
        <v/>
      </c>
      <c r="C6" s="111"/>
      <c r="D6" s="107"/>
      <c r="E6" s="112"/>
      <c r="F6" s="113"/>
      <c r="G6" s="114">
        <f t="shared" ca="1" si="0"/>
        <v>45932.415077662037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t="shared" ca="1" si="0"/>
        <v>45932.415077662037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t="shared" ca="1" si="0"/>
        <v>45932.415077662037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t="shared" ca="1" si="0"/>
        <v>45932.415077662037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t="shared" ca="1" si="0"/>
        <v>45932.415077662037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t="shared" ca="1" si="0"/>
        <v>45932.415077662037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ca="1" si="0"/>
        <v>45932.415077662037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45932.415077662037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45932.415077662037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t="shared" ca="1" si="0"/>
        <v>45932.415077662037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t="shared" ca="1" si="0"/>
        <v>45932.415077662037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ca="1" si="0"/>
        <v>45932.415077662037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45932.415077662037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45932.415077662037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45932.415077662037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45932.415077662037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t="shared" ca="1" si="0"/>
        <v>45932.415077662037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ca="1" si="0"/>
        <v>45932.415077662037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45932.415077662037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45932.415077662037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45932.415077662037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45932.415077662037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45932.415077662037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45932.415077662037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45932.415077662037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45932.415077662037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45932.415077662037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45932.415077662037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45932.415077662037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45932.415077662037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45932.415077662037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45932.415077662037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45932.415077662037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45932.415077662037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45932.415077662037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45932.415077662037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45932.415077662037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45932.415077662037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45932.415077662037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45932.415077662037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45932.415077662037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45932.415077662037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45932.415077662037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45932.415077662037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45932.415077662037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45932.415077662037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45932.415077662037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45932.415077662037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45932.415077662037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45932.415077662037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45932.415077662037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45932.415077662037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45932.415077662037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45932.415077662037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45932.415077662037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45932.415077662037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45932.415077662037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t="shared" ca="1" si="0"/>
        <v>45932.415077662037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t="shared" ca="1" si="0"/>
        <v>45932.415077662037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45932.415077662037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45932.415077662037</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45932.415077662037</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45932.415077662037</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45932.415077662037</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45932.415077662037</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40.583017476848909</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6.2262003472205834</v>
      </c>
      <c r="H3" s="38">
        <v>45926.158159722225</v>
      </c>
      <c r="I3" s="37" t="str">
        <f>IFERROR(VLOOKUP(D3,DB!A:F,6,0),"")</f>
        <v>SCECO</v>
      </c>
      <c r="J3" s="37" t="str">
        <f>IFERROR(VLOOKUP(D3,DB!A:G,7,0),"")</f>
        <v>Good</v>
      </c>
      <c r="K3" s="37" t="s">
        <v>39077</v>
      </c>
      <c r="L3" s="37" t="str">
        <f>IFERROR(VLOOKUP(D3,DB!A:I,9,0),"")</f>
        <v>Latis</v>
      </c>
      <c r="M3" s="139"/>
    </row>
    <row r="4" spans="1:13" ht="30.75">
      <c r="A4" s="37" t="s">
        <v>39078</v>
      </c>
      <c r="B4" s="37" t="str">
        <f>IFERROR(VLOOKUP(D4,DB!A:K,11,0),"")</f>
        <v>R5</v>
      </c>
      <c r="C4" s="37">
        <v>1</v>
      </c>
      <c r="D4" s="37" t="s">
        <v>31970</v>
      </c>
      <c r="E4" s="37" t="s">
        <v>38964</v>
      </c>
      <c r="F4" s="38">
        <v>45932.381701388891</v>
      </c>
      <c r="G4" s="39">
        <f ca="1">IFERROR(NOW()-F4,"-")</f>
        <v>3.3376273146132007E-2</v>
      </c>
      <c r="H4" s="38">
        <v>45932.37128472222</v>
      </c>
      <c r="I4" s="37" t="str">
        <f>IFERROR(VLOOKUP(D4,DB!A:F,6,0),"")</f>
        <v>SCECO</v>
      </c>
      <c r="J4" s="37" t="str">
        <f>IFERROR(VLOOKUP(D4,DB!A:G,7,0),"")</f>
        <v>No BB Design</v>
      </c>
      <c r="K4" s="37" t="s">
        <v>39079</v>
      </c>
      <c r="L4" s="37" t="str">
        <f>IFERROR(VLOOKUP(D4,DB!A:I,9,0),"")</f>
        <v>Latis</v>
      </c>
      <c r="M4" s="139"/>
    </row>
    <row r="5" spans="1:13" ht="15">
      <c r="A5" s="37"/>
      <c r="B5" s="37" t="str">
        <f>IFERROR(VLOOKUP(D5,DB!A:K,11,0),"")</f>
        <v/>
      </c>
      <c r="C5" s="37"/>
      <c r="D5" s="37"/>
      <c r="E5" s="37"/>
      <c r="F5" s="38"/>
      <c r="G5" s="39">
        <f ca="1">IFERROR(NOW()-F5,"-")</f>
        <v>45932.415077662037</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45932.415077662037</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45932.415077662037</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45932.415077662037</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45932.415077662037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45932.415077662037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45932.415077662037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45932.415077662037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45932.415077662037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45932.415077662037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45932.415077662037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45932.415077662037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45932.415077662037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45932.415077662037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45932.415077662037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45932.415077662037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45932.415077662037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45932.415077662037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45932.415077662037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45932.415077662037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45932.415077662037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45932.415077662037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45932.415077662037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45932.415077662037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45932.415077662037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45932.415077662037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45932.415077662037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45932.415077662037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45932.415077662037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45932.415077662037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45932.415077662037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45932.415077662037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45932.415077662037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45932.415077662037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45932.415077662037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45932.415077662037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45932.415077662037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45932.415077662037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45932.415077662037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45932.415077662037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45932.415077662037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45932.415077662037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45932.415077662037</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45932.415077662037</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45932.415077662037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45932.415077662037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45932.415077662037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45932.415077662037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45932.415077662037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45932.415077662037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45932.415077662037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45932.415077662037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45932.415077662037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45932.415077662037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45932.415077662037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45932.415077662037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45932.415077662037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45932.415077662037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45932.415077662037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45932.415077662037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45932.415077662037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45932.415077662037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45932.415077662037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45932.415077662037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45932.415077662037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45932.415077662037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45932.415077662037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45932.415077662037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45932.415077662037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45932.415077662037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45932.415077662037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45932.415077662037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45932.415077662037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45932.415077662037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45932.415077662037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45932.415077662037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45932.415077662037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45932.415077662037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45932.415077662037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45932.415077662037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45932.415077662037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45932.415077662037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45932.415077662037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45932.415077662037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45932.415077662037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45932.415077662037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45932.415077662037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45932.415077662037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45932.415077662037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45932.415077662037</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45932.415077662037</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45932.415077662037</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45932.415077662037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45932.415077662037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45932.415077662037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45932.415077662037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45932.415077662037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45932.415077662037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45932.415077662037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45932.415077662037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45932.415077662037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45932.415077662037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45932.415077662037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45932.415077662037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45932.415077662037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45932.415077662037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45932.415077662037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45932.415077662037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45932.415077662037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45932.415077662037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45932.415077662037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45932.415077662037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45932.415077662037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45932.415077662037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45932.415077662037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45932.415077662037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45932.415077662037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45932.415077662037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45932.415077662037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45932.415077662037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45932.415077662037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45932.415077662037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45932.415077662037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45932.415077662037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45932.415077662037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45932.415077662037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45932.415077662037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45932.415077662037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45932.415077662037</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45932.415077662037</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45932.415077662037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45932.415077662037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45932.415077662037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45932.415077662037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45932.415077662037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45932.415077662037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45932.415077662037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45932.415077662037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45932.415077662037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45932.415077662037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45932.415077662037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45932.415077662037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45932.415077662037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45932.415077662037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45932.415077662037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45932.415077662037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45932.415077662037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45932.415077662037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45932.415077662037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45932.415077662037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45932.415077662037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45932.415077662037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45932.415077662037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45932.415077662037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45932.415077662037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45932.415077662037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45932.415077662037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45932.415077662037</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45932.415077662037</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45932.415077662037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45932.415077662037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45932.415077662037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45932.415077662037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45932.415077662037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45932.415077662037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45932.415077662037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45932.415077662037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45932.415077662037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45932.415077662037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45932.415077662037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45932.415077662037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45932.415077662037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45932.415077662037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45932.415077662037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45932.415077662037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45932.415077662037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45932.415077662037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45932.415077662037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45932.415077662037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45932.415077662037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45932.415077662037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45932.415077662037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45932.415077662037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45932.415077662037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45932.415077662037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45932.415077662037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45932.415077662037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45932.415077662037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45932.415077662037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45932.415077662037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45932.415077662037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45932.415077662037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45932.415077662037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45932.415077662037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45932.415077662037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45932.415077662037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45932.415077662037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45932.415077662037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45932.415077662037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45932.415077662037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45932.415077662037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45932.415077662037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45932.415077662037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45932.415077662037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45932.415077662037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45932.415077662037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45932.415077662037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45932.415077662037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45932.415077662037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45932.415077662037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45932.415077662037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45932.415077662037</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45932.415077662037</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row r="1395"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election activeCell="K5" sqref="K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39080</v>
      </c>
      <c r="B2" s="140" t="s">
        <v>5398</v>
      </c>
      <c r="C2" s="140">
        <v>1</v>
      </c>
      <c r="D2" s="140" t="s">
        <v>32861</v>
      </c>
      <c r="E2" s="140" t="s">
        <v>39081</v>
      </c>
      <c r="F2" s="141">
        <v>45929.14371527778</v>
      </c>
      <c r="G2" s="142">
        <f ca="1">IFERROR(NOW()-F2,"-")</f>
        <v>3.2713623842573725</v>
      </c>
      <c r="H2" s="140">
        <v>45929.455266203702</v>
      </c>
      <c r="I2" s="140" t="str">
        <f>IFERROR(VLOOKUP(D2,DB!A:F,6,0),"")</f>
        <v>SCECO</v>
      </c>
      <c r="J2" s="140" t="str">
        <f>IFERROR(VLOOKUP(D2,DB!A:G,7,0),"")</f>
        <v>In progress</v>
      </c>
      <c r="K2" s="140" t="s">
        <v>39082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39083</v>
      </c>
      <c r="B3" s="140" t="s">
        <v>5398</v>
      </c>
      <c r="C3" s="140">
        <v>1</v>
      </c>
      <c r="D3" s="140" t="s">
        <v>34463</v>
      </c>
      <c r="E3" s="140" t="s">
        <v>39081</v>
      </c>
      <c r="F3" s="141">
        <v>45926.772847222222</v>
      </c>
      <c r="G3" s="142">
        <f ca="1">IFERROR(NOW()-F3,"-")</f>
        <v>5.6422304398147389</v>
      </c>
      <c r="H3" s="140">
        <v>45927.449074074102</v>
      </c>
      <c r="I3" s="140" t="str">
        <f>IFERROR(VLOOKUP(D3,DB!A:F,6,0),"")</f>
        <v>SCECO</v>
      </c>
      <c r="J3" s="140" t="str">
        <f>IFERROR(VLOOKUP(D3,DB!A:G,7,0),"")</f>
        <v>Weak</v>
      </c>
      <c r="K3" s="140" t="s">
        <v>39082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39084</v>
      </c>
      <c r="B4" s="140" t="s">
        <v>5398</v>
      </c>
      <c r="C4" s="140">
        <v>1</v>
      </c>
      <c r="D4" s="140" t="s">
        <v>33408</v>
      </c>
      <c r="E4" s="140" t="s">
        <v>39081</v>
      </c>
      <c r="F4" s="141">
        <v>45931.800995370373</v>
      </c>
      <c r="G4" s="142">
        <f ca="1">IFERROR(NOW()-F4,"-")</f>
        <v>0.61408229166409001</v>
      </c>
      <c r="H4" s="141">
        <v>45931.881805555553</v>
      </c>
      <c r="I4" s="140" t="str">
        <f>IFERROR(VLOOKUP(D4,DB!A:F,6,0),"")</f>
        <v>SCECO</v>
      </c>
      <c r="J4" s="140" t="str">
        <f>IFERROR(VLOOKUP(D4,DB!A:G,7,0),"")</f>
        <v>Dead</v>
      </c>
      <c r="K4" s="140" t="s">
        <v>39082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45932.415077662037</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45932.415077662037</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45932.415077662037</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45932.415077662037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45932.415077662037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45932.415077662037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45932.415077662037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45932.415077662037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45932.415077662037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45932.415077662037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45932.415077662037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45932.415077662037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45932.415077662037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45932.415077662037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45932.415077662037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45932.415077662037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45932.415077662037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45932.415077662037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45932.415077662037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45932.415077662037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45932.415077662037</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45932.415077662037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45932.415077662037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45932.415077662037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45932.415077662037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45932.415077662037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45932.415077662037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45932.415077662037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45932.415077662037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45932.415077662037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45932.415077662037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45932.415077662037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45932.415077662037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45932.415077662037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45932.415077662037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45932.415077662037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45932.415077662037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45932.415077662037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45932.415077662037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45932.415077662037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45932.415077662037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45932.415077662037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45932.415077662037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45932.415077662037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45932.415077662037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45932.415077662037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45932.415077662037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45932.415077662037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45932.415077662037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45932.415077662037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45932.415077662037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45932.415077662037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45932.415077662037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45932.415077662037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45932.415077662037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45932.415077662037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45932.415077662037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45932.415077662037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45932.415077662037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45932.415077662037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45932.415077662037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45932.415077662037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45932.415077662037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45932.415077662037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45932.415077662037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45932.415077662037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45932.415077662037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45932.415077662037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45932.415077662037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45932.415077662037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45932.415077662037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45932.415077662037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45932.415077662037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45932.415077662037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45932.415077662037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45932.415077662037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45932.415077662037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45932.415077662037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45932.415077662037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45932.415077662037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45932.415077662037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45932.415077662037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45932.415077662037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45932.415077662037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45932.415077662037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45932.415077662037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45932.415077662037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45932.415077662037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45932.415077662037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45932.415077662037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45932.415077662037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45932.415077662037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45932.415077662037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45932.415077662037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45932.415077662037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45932.415077662037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45932.415077662037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45932.415077662037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45932.415077662037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45932.415077662037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45932.415077662037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45932.415077662037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45932.415077662037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45932.415077662037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45932.415077662037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45932.415077662037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45932.415077662037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45932.415077662037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45932.415077662037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45932.415077662037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45932.415077662037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45932.415077662037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45932.415077662037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45932.415077662037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45932.415077662037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45932.415077662037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45932.415077662037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45932.415077662037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45932.415077662037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45932.415077662037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45932.415077662037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45932.415077662037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45932.415077662037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45932.415077662037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45932.415077662037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45932.415077662037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45932.415077662037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45932.415077662037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45932.415077662037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45932.415077662037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45932.415077662037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45932.415077662037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45932.415077662037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45932.415077662037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45932.415077662037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45932.415077662037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45932.415077662037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45932.415077662037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45932.415077662037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45932.415077662037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45932.415077662037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45932.415077662037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45932.415077662037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45932.415077662037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45932.415077662037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45932.415077662037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45932.415077662037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45932.415077662037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45932.415077662037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45932.415077662037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45932.415077662037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45932.415077662037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45932.415077662037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45932.415077662037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45932.415077662037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45932.415077662037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45932.415077662037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45932.415077662037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45932.415077662037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45932.415077662037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45932.415077662037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45932.415077662037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45932.415077662037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45932.415077662037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45932.415077662037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45932.415077662037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45932.415077662037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45932.415077662037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45932.415077662037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45932.415077662037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45932.415077662037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45932.415077662037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45932.415077662037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45932.415077662037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45932.415077662037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45932.415077662037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45932.415077662037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45932.415077662037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45932.415077662037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45932.415077662037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45932.415077662037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45932.415077662037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45932.415077662037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45932.415077662037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45932.415077662037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45932.415077662037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45932.415077662037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45932.415077662037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45932.415077662037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45932.415077662037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45932.415077662037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45932.415077662037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45932.415077662037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45932.415077662037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45932.415077662037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45932.415077662037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45932.415077662037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45932.415077662037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45932.415077662037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45932.415077662037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45932.415077662037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45932.415077662037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45932.415077662037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45932.415077662037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45932.415077662037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45932.415077662037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45932.415077662037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45932.415077662037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45932.415077662037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45932.415077662037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45932.415077662037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45932.415077662037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45932.415077662037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45932.415077662037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45932.415077662037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45932.415077662037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45932.415077662037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45932.415077662037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45932.415077662037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45932.415077662037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45932.415077662037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45932.415077662037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45932.415077662037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45932.415077662037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45932.415077662037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45932.415077662037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45932.415077662037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45932.415077662037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45932.415077662037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45932.415077662037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45932.415077662037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45932.415077662037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45932.415077662037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45932.415077662037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45932.415077662037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45932.415077662037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45932.415077662037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45932.415077662037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45932.415077662037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45932.415077662037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45932.415077662037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45932.415077662037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45932.415077662037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45932.415077662037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45932.415077662037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45932.415077662037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45932.415077662037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45932.415077662037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45932.415077662037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45932.415077662037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45932.415077662037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45932.415077662037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45932.415077662037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45932.415077662037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45932.415077662037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45932.415077662037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45932.415077662037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45932.415077662037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45932.415077662037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45932.415077662037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45932.415077662037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45932.415077662037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45932.415077662037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45932.415077662037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45932.415077662037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45932.415077662037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45932.415077662037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45932.415077662037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45932.415077662037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45932.415077662037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45932.415077662037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45932.415077662037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45932.415077662037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45932.415077662037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45932.415077662037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45932.415077662037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45932.415077662037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45932.415077662037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45932.415077662037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45932.415077662037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45932.415077662037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45932.415077662037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45932.415077662037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45932.415077662037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45932.415077662037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45932.415077662037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45932.415077662037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45932.415077662037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45932.415077662037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45932.415077662037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45932.415077662037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45932.415077662037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45932.415077662037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45932.415077662037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45932.415077662037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45932.415077662037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45932.415077662037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45932.415077662037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45932.415077662037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45932.415077662037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45932.415077662037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45932.415077662037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45932.415077662037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45932.415077662037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45932.415077662037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45932.415077662037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45932.415077662037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45932.415077662037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45932.415077662037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45932.415077662037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45932.415077662037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45932.415077662037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45932.415077662037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45932.415077662037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45932.415077662037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45932.415077662037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45932.415077662037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45932.415077662037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45932.415077662037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45932.415077662037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45932.415077662037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45932.415077662037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45932.415077662037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45932.415077662037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45932.415077662037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45932.415077662037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45932.415077662037</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2025-10-02T06:59:58Z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