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21" documentId="13_ncr:1_{F6CB121F-512D-4AA6-A0C1-0FB36C537598}" xr6:coauthVersionLast="47" xr6:coauthVersionMax="47" xr10:uidLastSave="{4D57C1A9-99CA-472A-AA54-2E1E6D69DDF6}"/>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5" l="1"/>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<sst xmlns="http://schemas.openxmlformats.org/spreadsheetml/2006/main" count="179024" uniqueCount="39104">
  <si>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</si>
  <si>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</si>
  <si>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</si>
  <si>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</si>
  <si>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</si>
  <si>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</si>
  <si>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</si>
  <si>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</si>
  <si>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</si>
  <si>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</si>
  <si>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</si>
  <si>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</si>
  <si>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</si>
  <si>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</si>
  <si>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</si>
  <si>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</si>
  <si>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</si>
  <si>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</si>
  <si>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</si>
  <si>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</si>
  <si>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</si>
  <si>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</si>
  <si>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</si>
  <si>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</si>
  <si>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</si>
  <si>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</si>
  <si>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</si>
  <si>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</si>
  <si>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</si>
  <si>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</si>
  <si>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</si>
  <si>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</si>
  <si>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</si>
  <si>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</si>
  <si>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</si>
  <si>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</si>
  <si>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</si>
  <si>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</si>
  <si>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</si>
  <si>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</si>
  <si>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</si>
  <si>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</si>
  <si>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</si>
  <si>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</si>
  <si>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</si>
  <si>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</si>
  <si>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</si>
  <si>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</si>
  <si>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</si>
  <si>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</si>
  <si>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</si>
  <si>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</si>
  <si>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</si>
  <si>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</si>
  <si>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</si>
  <si>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</si>
  <si>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</si>
  <si>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</si>
  <si>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</si>
  <si>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</si>
  <si>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</si>
  <si>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</si>
  <si>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</si>
  <si>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</si>
  <si>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</si>
  <si>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</si>
  <si>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</si>
  <si>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</si>
  <si>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</si>
  <si>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</si>
  <si>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</si>
  <si>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</si>
  <si>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</si>
  <si>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</si>
  <si>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</si>
  <si>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</si>
  <si>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</si>
  <si>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</si>
  <si>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</si>
  <si>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</si>
  <si>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</si>
  <si>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</si>
  <si>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</si>
  <si>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</si>
  <si>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</si>
  <si>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</si>
  <si>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</si>
  <si>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</si>
  <si>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</si>
  <si>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</si>
  <si>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</si>
  <si>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</si>
  <si>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</si>
  <si>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</si>
  <si>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</si>
  <si>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</si>
  <si>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</si>
  <si>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</si>
  <si>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</si>
  <si>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</si>
  <si>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</si>
  <si>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</si>
  <si>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</si>
  <si>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</si>
  <si>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</si>
  <si>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</si>
  <si>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</si>
  <si>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</si>
  <si>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</si>
  <si>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</si>
  <si>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</si>
  <si>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</si>
  <si>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</si>
  <si>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</si>
  <si>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</si>
  <si>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</si>
  <si>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</si>
  <si>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</si>
  <si>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</si>
  <si>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</si>
  <si>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</si>
  <si>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</si>
  <si>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</si>
  <si>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</si>
  <si>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</si>
  <si>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</si>
  <si>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</si>
  <si>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</si>
  <si>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</si>
  <si>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</si>
  <si>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</si>
  <si>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</si>
  <si>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</si>
  <si>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</si>
  <si>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</si>
  <si>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</si>
  <si>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</si>
  <si>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</si>
  <si>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</si>
  <si>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</si>
  <si>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</si>
  <si>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</si>
  <si>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</si>
  <si>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</si>
  <si>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</si>
  <si>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</si>
  <si>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</si>
  <si>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</si>
  <si>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</si>
  <si>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</si>
  <si>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</si>
  <si>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</si>
  <si>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</si>
  <si>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</si>
  <si>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</si>
  <si>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</si>
  <si>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</si>
  <si>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</si>
  <si>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</si>
  <si>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</si>
  <si>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</si>
  <si>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</si>
  <si>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</si>
  <si>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</si>
  <si>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</si>
  <si>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</si>
  <si>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</si>
  <si>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</si>
  <si>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</si>
  <si>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</si>
  <si>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</si>
  <si>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</si>
  <si>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</si>
  <si>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</si>
  <si>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</si>
  <si>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</si>
  <si>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</si>
  <si>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</si>
  <si>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</si>
  <si>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</si>
  <si>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</si>
  <si>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</si>
  <si>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</si>
  <si>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</si>
  <si>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</si>
  <si>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</si>
  <si>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</si>
  <si>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</si>
  <si>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</si>
  <si>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</si>
  <si>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</si>
  <si>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</si>
  <si>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</si>
  <si>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</si>
  <si>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</si>
  <si>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</si>
  <si>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</si>
  <si>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</si>
  <si>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</si>
  <si>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</si>
  <si>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</si>
  <si>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</si>
  <si>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</si>
  <si>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</si>
  <si>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</si>
  <si>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</si>
  <si>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</si>
  <si>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</si>
  <si>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</si>
  <si>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</si>
  <si>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</si>
  <si>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</si>
  <si>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</si>
  <si>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</si>
  <si>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</si>
  <si>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</si>
  <si>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</si>
  <si>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</si>
  <si>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</si>
  <si>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</si>
  <si>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</si>
  <si>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</si>
  <si>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</si>
  <si>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</si>
  <si>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</si>
  <si>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</si>
  <si>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</si>
  <si>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</si>
  <si>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</si>
  <si>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</si>
  <si>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</si>
  <si>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</si>
  <si>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</si>
  <si>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</si>
  <si>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</si>
  <si>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</si>
  <si>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</si>
  <si>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</si>
  <si>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</si>
  <si>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</si>
  <si>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</si>
  <si>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</si>
  <si>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</si>
  <si>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</si>
  <si>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</si>
  <si>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</si>
  <si>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</si>
  <si>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</si>
  <si>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</si>
  <si>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</si>
  <si>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</si>
  <si>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</si>
  <si>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</si>
  <si>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</si>
  <si>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</si>
  <si>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</si>
  <si>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</si>
  <si>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</si>
  <si>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</si>
  <si>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</si>
  <si>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</si>
  <si>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</si>
  <si>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</si>
  <si>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</si>
  <si>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</si>
  <si>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</si>
  <si>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</si>
  <si>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</si>
  <si>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</si>
  <si>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</si>
  <si>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</si>
  <si>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</si>
  <si>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</si>
  <si>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</si>
  <si>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</si>
  <si>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</si>
  <si>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</si>
  <si>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</si>
  <si>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</si>
  <si>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</si>
  <si>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</si>
  <si>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</si>
  <si>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</si>
  <si>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</si>
  <si>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</si>
  <si>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</si>
  <si>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</si>
  <si>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</si>
  <si>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</si>
  <si>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</si>
  <si>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</si>
  <si>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</si>
  <si>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</si>
  <si>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</si>
  <si>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</si>
  <si>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</si>
  <si>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</si>
  <si>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</si>
  <si>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</si>
  <si>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</si>
  <si>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</si>
  <si>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</si>
  <si>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</si>
  <si>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</si>
  <si>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</si>
  <si>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</si>
  <si>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</si>
  <si>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</si>
  <si>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</si>
  <si>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</si>
  <si>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</si>
  <si>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</si>
  <si>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</si>
  <si>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</si>
  <si>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</si>
  <si>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</si>
  <si>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</si>
  <si>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</si>
  <si>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</si>
  <si>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</si>
  <si>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</si>
  <si>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</si>
  <si>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</si>
  <si>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</si>
  <si>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</si>
  <si>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</si>
  <si>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</si>
  <si>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</si>
  <si>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</si>
  <si>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</si>
  <si>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</si>
  <si>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</si>
  <si>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</si>
  <si>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</si>
  <si>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</si>
  <si>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</si>
  <si>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</si>
  <si>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</si>
  <si>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</si>
  <si>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</si>
  <si>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</si>
  <si>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</si>
  <si>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</si>
  <si>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</si>
  <si>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</si>
  <si>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</si>
  <si>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</si>
  <si>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</si>
  <si>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</si>
  <si>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</si>
  <si>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</si>
  <si>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</si>
  <si>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</si>
  <si>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</si>
  <si>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</si>
  <si>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</si>
  <si>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</si>
  <si>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</si>
  <si>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</si>
  <si>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</si>
  <si>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</si>
  <si>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</si>
  <si>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</si>
  <si>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</si>
  <si>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</si>
  <si>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</si>
  <si>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</si>
  <si>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</si>
  <si>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</si>
  <si>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</si>
  <si>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</si>
  <si>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</si>
  <si>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</si>
  <si>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</si>
  <si>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</si>
  <si>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</si>
  <si>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</si>
  <si>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</si>
  <si>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</si>
  <si>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</si>
  <si>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</si>
  <si>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</si>
  <si>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</si>
  <si>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</si>
  <si>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</si>
  <si>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</si>
  <si>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</si>
  <si>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</si>
  <si>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</si>
  <si>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</si>
  <si>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</si>
  <si>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</si>
  <si>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</si>
  <si>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</si>
  <si>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</si>
  <si>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</si>
  <si>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</si>
  <si>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</si>
  <si>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</si>
  <si>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</si>
  <si>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</si>
  <si>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</si>
  <si>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</si>
  <si>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</si>
  <si>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</si>
  <si>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</si>
  <si>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</si>
  <si>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</si>
  <si>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</si>
  <si>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</si>
  <si>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</si>
  <si>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</si>
  <si>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</si>
  <si>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</si>
  <si>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</si>
  <si>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</si>
  <si>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</si>
  <si>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</si>
  <si>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</si>
  <si>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</si>
  <si>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</si>
  <si>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</si>
  <si>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</si>
  <si>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</si>
  <si>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</si>
  <si>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</si>
  <si>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</si>
  <si>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</si>
  <si>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</si>
  <si>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</si>
  <si>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</si>
  <si>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</si>
  <si>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</si>
  <si>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</si>
  <si>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</si>
  <si>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</si>
  <si>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</si>
  <si>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</si>
  <si>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</si>
  <si>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</si>
  <si>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</si>
  <si>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</si>
  <si>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</si>
  <si>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</si>
  <si>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</si>
  <si>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</si>
  <si>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</si>
  <si>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</si>
  <si>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</si>
  <si>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</si>
  <si>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</si>
  <si>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</si>
  <si>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</si>
  <si>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</si>
  <si>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</si>
  <si>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</si>
  <si>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</si>
  <si>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</si>
  <si>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</si>
  <si>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</si>
  <si>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</si>
  <si>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</si>
  <si>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</si>
  <si>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</si>
  <si>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</si>
  <si>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</si>
  <si>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</si>
  <si>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</si>
  <si>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</si>
  <si>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</si>
  <si>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</si>
  <si>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</si>
  <si>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</si>
  <si>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</si>
  <si>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</si>
  <si>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</si>
  <si>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</si>
  <si>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</si>
  <si>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</si>
  <si>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</si>
  <si>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</si>
  <si>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</si>
  <si>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</si>
  <si>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</si>
  <si>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</si>
  <si>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</si>
  <si>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</si>
  <si>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</si>
  <si>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</si>
  <si>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</si>
  <si>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</si>
  <si>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</si>
  <si>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</si>
  <si>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</si>
  <si>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</si>
  <si>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</si>
  <si>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</si>
  <si>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</si>
  <si>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</si>
  <si>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</si>
  <si>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</si>
  <si>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</si>
  <si>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</si>
  <si>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</si>
  <si>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</si>
  <si>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</si>
  <si>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</si>
  <si>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</si>
  <si>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</si>
  <si>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</si>
  <si>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</si>
  <si>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</si>
  <si>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</si>
  <si>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</si>
  <si>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</si>
  <si>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</si>
  <si>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</si>
  <si>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</si>
  <si>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</si>
  <si>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</si>
  <si>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</si>
  <si>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</si>
  <si>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</si>
  <si>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</si>
  <si>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</si>
  <si>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</si>
  <si>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</si>
  <si>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</si>
  <si>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</si>
  <si>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</si>
  <si>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</si>
  <si>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</si>
  <si>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</si>
  <si>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</si>
  <si>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</si>
  <si>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</si>
  <si>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</si>
  <si>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</si>
  <si>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</si>
  <si>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</si>
  <si>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</si>
  <si>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</si>
  <si>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</si>
  <si>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</si>
  <si>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</si>
  <si>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</si>
  <si>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</si>
  <si>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</si>
  <si>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</si>
  <si>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</si>
  <si>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</si>
  <si>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</si>
  <si>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</si>
  <si>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</si>
  <si>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</si>
  <si>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</si>
  <si>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</si>
  <si>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</si>
  <si>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</si>
  <si>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</si>
  <si>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</si>
  <si>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</si>
  <si>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</si>
  <si>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</si>
  <si>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</si>
  <si>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</si>
  <si>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</si>
  <si>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</si>
  <si>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</si>
  <si>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</si>
  <si>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</si>
  <si>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</si>
  <si>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</si>
  <si>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</si>
  <si>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</si>
  <si>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</si>
  <si>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</si>
  <si>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</si>
  <si>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</si>
  <si>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</si>
  <si>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</si>
  <si>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</si>
  <si>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</si>
  <si>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</si>
  <si>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</si>
  <si>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</si>
  <si>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</si>
  <si>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</si>
  <si>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</si>
  <si>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</si>
  <si>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</si>
  <si>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</si>
  <si>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</si>
  <si>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</si>
  <si>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</si>
  <si>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</si>
  <si>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</si>
  <si>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</si>
  <si>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</si>
  <si>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</si>
  <si>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</si>
  <si>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</si>
  <si>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</si>
  <si>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</si>
  <si>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</si>
  <si>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</si>
  <si>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</si>
  <si>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</si>
  <si>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</si>
  <si>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</si>
  <si>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</si>
  <si>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</si>
  <si>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</si>
  <si>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</si>
  <si>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</si>
  <si>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</si>
  <si>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</si>
  <si>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</si>
  <si>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</si>
  <si>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</si>
  <si>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</si>
  <si>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</si>
  <si>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</si>
  <si>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</si>
  <si>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</si>
  <si>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</si>
  <si>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</si>
  <si>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</si>
  <si>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</si>
  <si>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</si>
  <si>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</si>
  <si>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</si>
  <si>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</si>
  <si>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</si>
  <si>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</si>
  <si>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</si>
  <si>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</si>
  <si>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</si>
  <si>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</si>
  <si>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</si>
  <si>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</si>
  <si>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</si>
  <si>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</si>
  <si>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</si>
  <si>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</si>
  <si>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</si>
  <si>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</si>
  <si>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</si>
  <si>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</si>
  <si>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</si>
  <si>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</si>
  <si>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</si>
  <si>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</si>
  <si>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</si>
  <si>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</si>
  <si>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</si>
  <si>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</si>
  <si>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</si>
  <si>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</si>
  <si>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</si>
  <si>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</si>
  <si>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</si>
  <si>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</si>
  <si>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</si>
  <si>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</si>
  <si>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</si>
  <si>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</si>
  <si>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</si>
  <si>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</si>
  <si>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</si>
  <si>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</si>
  <si>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</si>
  <si>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</si>
  <si>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</si>
  <si>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</si>
  <si>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</si>
  <si>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</si>
  <si>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</si>
  <si>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</si>
  <si>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</si>
  <si>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</si>
  <si>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</si>
  <si>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</si>
  <si>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</si>
  <si>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</si>
  <si>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</si>
  <si>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</si>
  <si>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</si>
  <si>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</si>
  <si>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</si>
  <si>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</si>
  <si>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</si>
  <si>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</si>
  <si>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</si>
  <si>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</si>
  <si>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</si>
  <si>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</si>
  <si>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</si>
  <si>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</si>
  <si>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</si>
  <si>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</si>
  <si>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</si>
  <si>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</si>
  <si>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</si>
  <si>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</si>
  <si>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</si>
  <si>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</si>
  <si>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</si>
  <si>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</si>
  <si>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</si>
  <si>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</si>
  <si>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</si>
  <si>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</si>
  <si>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</si>
  <si>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</si>
  <si>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</si>
  <si>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</si>
  <si>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</si>
  <si>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</si>
  <si>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</si>
  <si>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</si>
  <si>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</si>
  <si>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</si>
  <si>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</si>
  <si>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</si>
  <si>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</si>
  <si>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</si>
  <si>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</si>
  <si>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</si>
  <si>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</si>
  <si>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</si>
  <si>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</si>
  <si>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</si>
  <si>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</si>
  <si>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</si>
  <si>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</si>
  <si>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</si>
  <si>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</si>
  <si>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</si>
  <si>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</si>
  <si>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</si>
  <si>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</si>
  <si>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</si>
  <si>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</si>
  <si>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</si>
  <si>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</si>
  <si>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</si>
  <si>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</si>
  <si>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</si>
  <si>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</si>
  <si>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</si>
  <si>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</si>
  <si>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</si>
  <si>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</si>
  <si>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</si>
  <si>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</si>
  <si>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</si>
  <si>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</si>
  <si>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</si>
  <si>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</si>
  <si>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</si>
  <si>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</si>
  <si>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</si>
  <si>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</si>
  <si>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</si>
  <si>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</si>
  <si>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</si>
  <si>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</si>
  <si>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</si>
  <si>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</si>
  <si>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</si>
  <si>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</si>
  <si>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</si>
  <si>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</si>
  <si>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</si>
  <si>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</si>
  <si>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</si>
  <si>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</si>
  <si>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</si>
  <si>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</si>
  <si>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</si>
  <si>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</si>
  <si>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</si>
  <si>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</si>
  <si>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</si>
  <si>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</si>
  <si>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</si>
  <si>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</si>
  <si>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</si>
  <si>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</si>
  <si>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</si>
  <si>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</si>
  <si>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</si>
  <si>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</si>
  <si>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</si>
  <si>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</si>
  <si>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</si>
  <si>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</si>
  <si>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</si>
  <si>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</si>
  <si>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</si>
  <si>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</si>
  <si>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</si>
  <si>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</si>
  <si>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</si>
  <si>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</si>
  <si>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</si>
  <si>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</si>
  <si>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</si>
  <si>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</si>
  <si>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</si>
  <si>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</si>
  <si>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</si>
  <si>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</si>
  <si>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</si>
  <si>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</si>
  <si>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</si>
  <si>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</si>
  <si>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</si>
  <si>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</si>
  <si>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</si>
  <si>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</si>
  <si>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</si>
  <si>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</si>
  <si>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</si>
  <si>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</si>
  <si>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</si>
  <si>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</si>
  <si>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</si>
  <si>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</si>
  <si>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</si>
  <si>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</si>
  <si>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</si>
  <si>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</si>
  <si>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</si>
  <si>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</si>
  <si>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</si>
  <si>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</si>
  <si>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</si>
  <si>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</si>
  <si>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</si>
  <si>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</si>
  <si>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</si>
  <si>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</si>
  <si>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</si>
  <si>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</si>
  <si>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</si>
  <si>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</si>
  <si>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</si>
  <si>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</si>
  <si>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</si>
  <si>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</si>
  <si>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</si>
  <si>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</si>
  <si>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</si>
  <si>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</si>
  <si>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</si>
  <si>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</si>
  <si>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</si>
  <si>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</si>
  <si>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</si>
  <si>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</si>
  <si>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</si>
  <si>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</si>
  <si>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</si>
  <si>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</si>
  <si>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</si>
  <si>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</si>
  <si>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</si>
  <si>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</si>
  <si>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</si>
  <si>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</si>
  <si>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</si>
  <si>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</si>
  <si>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</si>
  <si>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</si>
  <si>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</si>
  <si>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</si>
  <si>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</si>
  <si>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</si>
  <si>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</si>
  <si>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</si>
  <si>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</si>
  <si>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</si>
  <si>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</si>
  <si>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</si>
  <si>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</si>
  <si>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</si>
  <si>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</si>
  <si>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</si>
  <si>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</si>
  <si>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</si>
  <si>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</si>
  <si>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</si>
  <si>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</si>
  <si>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</si>
  <si>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</si>
  <si>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</si>
  <si>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</si>
  <si>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</si>
  <si>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</si>
  <si>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</si>
  <si>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</si>
  <si>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</si>
  <si>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</si>
  <si>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</si>
  <si>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</si>
  <si>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</si>
  <si>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</si>
  <si>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</si>
  <si>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</si>
  <si>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</si>
  <si>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</si>
  <si>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</si>
  <si>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</si>
  <si>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</si>
  <si>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</si>
  <si>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</si>
  <si>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</si>
  <si>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</si>
  <si>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</si>
  <si>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</si>
  <si>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</si>
  <si>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</si>
  <si>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</si>
  <si>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</si>
  <si>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</si>
  <si>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</si>
  <si>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</si>
  <si>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</si>
  <si>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</si>
  <si>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</si>
  <si>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</si>
  <si>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</si>
  <si>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</si>
  <si>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</si>
  <si>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</si>
  <si>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</si>
  <si>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</si>
  <si>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</si>
  <si>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</si>
  <si>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</si>
  <si>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</si>
  <si>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</si>
  <si>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</si>
  <si>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</si>
  <si>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</si>
  <si>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</si>
  <si>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</si>
  <si>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</si>
  <si>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</si>
  <si>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</si>
  <si>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</si>
  <si>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</si>
  <si>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</si>
  <si>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</si>
  <si>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</si>
  <si>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</si>
  <si>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</si>
  <si>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</si>
  <si>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</si>
  <si>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</si>
  <si>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</si>
  <si>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</si>
  <si>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</si>
  <si>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</si>
  <si>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</si>
  <si>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</si>
  <si>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</si>
  <si>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</si>
  <si>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</si>
  <si>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</si>
  <si>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</si>
  <si>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</si>
  <si>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</si>
  <si>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</si>
  <si>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</si>
  <si>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</si>
  <si>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</si>
  <si>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</si>
  <si>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</si>
  <si>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</si>
  <si>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</si>
  <si>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</si>
  <si>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</si>
  <si>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</si>
  <si>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</si>
  <si>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</si>
  <si>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</si>
  <si>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</si>
  <si>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</si>
  <si>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</si>
  <si>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</si>
  <si>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</si>
  <si>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</si>
  <si>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</si>
  <si>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</si>
  <si>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</si>
  <si>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</si>
  <si>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</si>
  <si>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</si>
  <si>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</si>
  <si>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</si>
  <si>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</si>
  <si>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</si>
  <si>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</si>
  <si>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</si>
  <si>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</si>
  <si>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</si>
  <si>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</si>
  <si>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</si>
  <si>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</si>
  <si>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</si>
  <si>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</si>
  <si>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</si>
  <si>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</si>
  <si>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</si>
  <si>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</si>
  <si>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</si>
  <si>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</si>
  <si>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</si>
  <si>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</si>
  <si>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</si>
  <si>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</si>
  <si>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</si>
  <si>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</si>
  <si>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</si>
  <si>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</si>
  <si>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</si>
  <si>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</si>
  <si>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</si>
  <si>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</si>
  <si>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</si>
  <si>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</si>
  <si>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</si>
  <si>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</si>
  <si>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</si>
  <si>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</si>
  <si>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</si>
  <si>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</si>
  <si>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</si>
  <si>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</si>
  <si>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</si>
  <si>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</si>
  <si>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</si>
  <si>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</si>
  <si>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</si>
  <si>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</si>
  <si>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</si>
  <si>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</si>
  <si>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</si>
  <si>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</si>
  <si>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</si>
  <si>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</si>
  <si>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</si>
  <si>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</si>
  <si>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</si>
  <si>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</si>
  <si>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</si>
  <si>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</si>
  <si>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</si>
  <si>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</si>
  <si>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</si>
  <si>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</si>
  <si>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</si>
  <si>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</si>
  <si>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</si>
  <si>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</si>
  <si>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</si>
  <si>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</si>
  <si>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</si>
  <si>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</si>
  <si>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</si>
  <si>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</si>
  <si>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</si>
  <si>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</si>
  <si>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</si>
  <si>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</si>
  <si>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</si>
  <si>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</si>
  <si>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</si>
  <si>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</si>
  <si>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</si>
  <si>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</si>
  <si>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</si>
  <si>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</si>
  <si>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</si>
  <si>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</si>
  <si>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</si>
  <si>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</si>
  <si>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</si>
  <si>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</si>
  <si>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</si>
  <si>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</si>
  <si>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</si>
  <si>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</si>
  <si>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</si>
  <si>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</si>
  <si>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</si>
  <si>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</si>
  <si>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</si>
  <si>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</si>
  <si>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</si>
  <si>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</si>
  <si>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</si>
  <si>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</si>
  <si>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</si>
  <si>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</si>
  <si>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</si>
  <si>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</si>
  <si>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</si>
  <si>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</si>
  <si>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</si>
  <si>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</si>
  <si>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</si>
  <si>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</si>
  <si>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</si>
  <si>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</si>
  <si>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</si>
  <si>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</si>
  <si>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</si>
  <si>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</si>
  <si>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</si>
  <si>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</si>
  <si>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</si>
  <si>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</si>
  <si>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</si>
  <si>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</si>
  <si>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</si>
  <si>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</si>
  <si>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</si>
  <si>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</si>
  <si>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</si>
  <si>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</si>
  <si>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</si>
  <si>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</si>
  <si>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</si>
  <si>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</si>
  <si>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</si>
  <si>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</si>
  <si>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</si>
  <si>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</si>
  <si>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</si>
  <si>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</si>
  <si>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</si>
  <si>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</si>
  <si>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</si>
  <si>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</si>
  <si>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</si>
  <si>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</si>
  <si>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</si>
  <si>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</si>
  <si>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</si>
  <si>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</si>
  <si>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</si>
  <si>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</si>
  <si>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</si>
  <si>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</si>
  <si>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</si>
  <si>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</si>
  <si>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</si>
  <si>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</si>
  <si>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</si>
  <si>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</si>
  <si>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</si>
  <si>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</si>
  <si>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</si>
  <si>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</si>
  <si>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</si>
  <si>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</si>
  <si>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</si>
  <si>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</si>
  <si>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</si>
  <si>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</si>
  <si>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</si>
  <si>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</si>
  <si>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</si>
  <si>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</si>
  <si>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</si>
  <si>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</si>
  <si>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</si>
  <si>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</si>
  <si>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</si>
  <si>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</si>
  <si>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</si>
  <si>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</si>
  <si>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</si>
  <si>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</si>
  <si>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</si>
  <si>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</si>
  <si>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</si>
  <si>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</si>
  <si>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</si>
  <si>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</si>
  <si>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</si>
  <si>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</si>
  <si>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</si>
  <si>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</si>
  <si>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</si>
  <si>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</si>
  <si>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</si>
  <si>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</si>
  <si>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</si>
  <si>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</si>
  <si>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</si>
  <si>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</si>
  <si>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</si>
  <si>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</si>
  <si>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</si>
  <si>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</si>
  <si>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</si>
  <si>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</si>
  <si>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</si>
  <si>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</si>
  <si>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</si>
  <si>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</si>
  <si>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</si>
  <si>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</si>
  <si>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</si>
  <si>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</si>
  <si>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</si>
  <si>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</si>
  <si>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</si>
  <si>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</si>
  <si>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</si>
  <si>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</si>
  <si>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</si>
  <si>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</si>
  <si>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</si>
  <si>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</si>
  <si>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</si>
  <si>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</si>
  <si>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</si>
  <si>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</si>
  <si>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</si>
  <si>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</si>
  <si>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</si>
  <si>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</si>
  <si>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</si>
  <si>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</si>
  <si>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</si>
  <si>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</si>
  <si>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</si>
  <si>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</si>
  <si>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</si>
  <si>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</si>
  <si>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</si>
  <si>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</si>
  <si>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</si>
  <si>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</si>
  <si>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</si>
  <si>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</si>
  <si>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</si>
  <si>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</si>
  <si>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</si>
  <si>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</si>
  <si>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</si>
  <si>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</si>
  <si>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</si>
  <si>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</si>
  <si>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</si>
  <si>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</si>
  <si>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</si>
  <si>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</si>
  <si>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</si>
  <si>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</si>
  <si>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</si>
  <si>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</si>
  <si>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</si>
  <si>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</si>
  <si>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</si>
  <si>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</si>
  <si>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</si>
  <si>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</si>
  <si>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</si>
  <si>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</si>
  <si>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</si>
  <si>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</si>
  <si>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</si>
  <si>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</si>
  <si>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</si>
  <si>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</si>
  <si>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</si>
  <si>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</si>
  <si>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</si>
  <si>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</si>
  <si>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</si>
  <si>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</si>
  <si>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</si>
  <si>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</si>
  <si>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</si>
  <si>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</si>
  <si>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</si>
  <si>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</si>
  <si>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</si>
  <si>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</si>
  <si>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</si>
  <si>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</si>
  <si>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</si>
  <si>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</si>
  <si>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</si>
  <si>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</si>
  <si>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</si>
  <si>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</si>
  <si>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</si>
  <si>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</si>
  <si>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</si>
  <si>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</si>
  <si>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</si>
  <si>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</si>
  <si>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</si>
  <si>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</si>
  <si>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</si>
  <si>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</si>
  <si>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</si>
  <si>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</si>
  <si>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</si>
  <si>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</si>
  <si>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</si>
  <si>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</si>
  <si>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</si>
  <si>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</si>
  <si>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</si>
  <si>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</si>
  <si>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</si>
  <si>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</si>
  <si>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</si>
  <si>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</si>
  <si>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</si>
  <si>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</si>
  <si>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</si>
  <si>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</si>
  <si>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</si>
  <si>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</si>
  <si>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</si>
  <si>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</si>
  <si>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</si>
  <si>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</si>
  <si>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</si>
  <si>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</si>
  <si>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</si>
  <si>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</si>
  <si>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</si>
  <si>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</si>
  <si>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</si>
  <si>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</si>
  <si>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</si>
  <si>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</si>
  <si>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</si>
  <si>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</si>
  <si>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</si>
  <si>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</si>
  <si>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</si>
  <si>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</si>
  <si>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</si>
  <si>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</si>
  <si>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</si>
  <si>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</si>
  <si>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</si>
  <si>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</si>
  <si>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</si>
  <si>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</si>
  <si>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</si>
  <si>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</si>
  <si>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</si>
  <si>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</si>
  <si>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</si>
  <si>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</si>
  <si>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</si>
  <si>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</si>
  <si>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</si>
  <si>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</si>
  <si>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</si>
  <si>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</si>
  <si>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</si>
  <si>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</si>
  <si>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</si>
  <si>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</si>
  <si>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</si>
  <si>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</si>
  <si>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</si>
  <si>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</si>
  <si>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</si>
  <si>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</si>
  <si>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</si>
  <si>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</si>
  <si>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</si>
  <si>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</si>
  <si>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</si>
  <si>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</si>
  <si>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</si>
  <si>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</si>
  <si>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</si>
  <si>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</si>
  <si>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</si>
  <si>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</si>
  <si>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</si>
  <si>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</si>
  <si>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</si>
  <si>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</si>
  <si>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</si>
  <si>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</si>
  <si>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</si>
  <si>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</si>
  <si>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</si>
  <si>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</si>
  <si>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</si>
  <si>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</si>
  <si>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</si>
  <si>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</si>
  <si>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</si>
  <si>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</si>
  <si>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</si>
  <si>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</si>
  <si>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</si>
  <si>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</si>
  <si>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</si>
  <si>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</si>
  <si>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</si>
  <si>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</si>
  <si>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</si>
  <si>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</si>
  <si>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</si>
  <si>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</si>
  <si>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</si>
  <si>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</si>
  <si>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</si>
  <si>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</si>
  <si>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</si>
  <si>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</si>
  <si>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</si>
  <si>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</si>
  <si>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</si>
  <si>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</si>
  <si>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</si>
  <si>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</si>
  <si>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</si>
  <si>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</si>
  <si>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</si>
  <si>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</si>
  <si>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</si>
  <si>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</si>
  <si>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</si>
  <si>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</si>
  <si>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</si>
  <si>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</si>
  <si>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</si>
  <si>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</si>
  <si>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</si>
  <si>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</si>
  <si>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</si>
  <si>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</si>
  <si>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</si>
  <si>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</si>
  <si>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</si>
  <si>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</si>
  <si>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</si>
  <si>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</si>
  <si>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</si>
  <si>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</si>
  <si>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</si>
  <si>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</si>
  <si>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</si>
  <si>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</si>
  <si>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</si>
  <si>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</si>
  <si>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</si>
  <si>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</si>
  <si>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</si>
  <si>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</si>
  <si>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</si>
  <si>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</si>
  <si>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</si>
  <si>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</si>
  <si>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</si>
  <si>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</si>
  <si>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</si>
  <si>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</si>
  <si>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</si>
  <si>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</si>
  <si>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</si>
  <si>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</si>
  <si>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</si>
  <si>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</si>
  <si>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</si>
  <si>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</si>
  <si>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</si>
  <si>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</si>
  <si>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</si>
  <si>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</si>
  <si>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</si>
  <si>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</si>
  <si>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</si>
  <si>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</si>
  <si>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</si>
  <si>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</si>
  <si>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</si>
  <si>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</si>
  <si>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</si>
  <si>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</si>
  <si>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</si>
  <si>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</si>
  <si>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</si>
  <si>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</si>
  <si>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</si>
  <si>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</si>
  <si>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</si>
  <si>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</si>
  <si>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</si>
  <si>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</si>
  <si>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</si>
  <si>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</si>
  <si>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</si>
  <si>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</si>
  <si>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</si>
  <si>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</si>
  <si>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</si>
  <si>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</si>
  <si>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</si>
  <si>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</si>
  <si>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</si>
  <si>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</si>
  <si>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</si>
  <si>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</si>
  <si>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</si>
  <si>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</si>
  <si>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</si>
  <si>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</si>
  <si>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</si>
  <si>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</si>
  <si>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</si>
  <si>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</si>
  <si>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</si>
  <si>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</si>
  <si>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</si>
  <si>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</si>
  <si>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</si>
  <si>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</si>
  <si>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</si>
  <si>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</si>
  <si>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</si>
  <si>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</si>
  <si>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</si>
  <si>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</si>
  <si>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</si>
  <si>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</si>
  <si>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</si>
  <si>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</si>
  <si>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</si>
  <si>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</si>
  <si>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</si>
  <si>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</si>
  <si>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</si>
  <si>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</si>
  <si>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</si>
  <si>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</si>
  <si>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</si>
  <si>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</si>
  <si>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</si>
  <si>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</si>
  <si>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</si>
  <si>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</si>
  <si>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</si>
  <si>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</si>
  <si>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</si>
  <si>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</si>
  <si>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</si>
  <si>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</si>
  <si>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</si>
  <si>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</si>
  <si>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</si>
  <si>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</si>
  <si>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</si>
  <si>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</si>
  <si>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</si>
  <si>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</si>
  <si>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</si>
  <si>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</si>
  <si>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</si>
  <si>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</si>
  <si>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</si>
  <si>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</si>
  <si>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</si>
  <si>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</si>
  <si>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</si>
  <si>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</si>
  <si>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</si>
  <si>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</si>
  <si>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</si>
  <si>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</si>
  <si>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</si>
  <si>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</si>
  <si>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</si>
  <si>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</si>
  <si>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</si>
  <si>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</si>
  <si>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</si>
  <si>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</si>
  <si>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</si>
  <si>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</si>
  <si>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</si>
  <si>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</si>
  <si>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</si>
  <si>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</si>
  <si>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</si>
  <si>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</si>
  <si>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</si>
  <si>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</si>
  <si>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</si>
  <si>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</si>
  <si>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</si>
  <si>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</si>
  <si>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</si>
  <si>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</si>
  <si>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</si>
  <si>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</si>
  <si>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</si>
  <si>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</si>
  <si>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</si>
  <si>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</si>
  <si>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</si>
  <si>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</si>
  <si>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</si>
  <si>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</si>
  <si>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</si>
  <si>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</si>
  <si>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</si>
  <si>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</si>
  <si>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</si>
  <si>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</si>
  <si>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</si>
  <si>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</si>
  <si>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</si>
  <si>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</si>
  <si>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</si>
  <si>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</si>
  <si>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</si>
  <si>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</si>
  <si>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</si>
  <si>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</si>
  <si>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</si>
  <si>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</si>
  <si>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</si>
  <si>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</si>
  <si>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</si>
  <si>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</si>
  <si>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</si>
  <si>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</si>
  <si>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</si>
  <si>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</si>
  <si>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</si>
  <si>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</si>
  <si>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</si>
  <si>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</si>
  <si>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</si>
  <si>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</si>
  <si>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</si>
  <si>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</si>
  <si>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</si>
  <si>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</si>
  <si>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</si>
  <si>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</si>
  <si>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</si>
  <si>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</si>
  <si>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</si>
  <si>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</si>
  <si>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</si>
  <si>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</si>
  <si>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</si>
  <si>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</si>
  <si>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</si>
  <si>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</si>
  <si>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</si>
  <si>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</si>
  <si>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</si>
  <si>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</si>
  <si>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</si>
  <si>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</si>
  <si>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</si>
  <si>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</si>
  <si>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</si>
  <si>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</si>
  <si>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</si>
  <si>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</si>
  <si>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</si>
  <si>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</si>
  <si>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</si>
  <si>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</si>
  <si>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</si>
  <si>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</si>
  <si>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</si>
  <si>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</si>
  <si>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</si>
  <si>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</si>
  <si>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</si>
  <si>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</si>
  <si>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</si>
  <si>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</si>
  <si>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</si>
  <si>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</si>
  <si>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</si>
  <si>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</si>
  <si>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</si>
  <si>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</si>
  <si>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</si>
  <si>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</si>
  <si>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</si>
  <si>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</si>
  <si>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</si>
  <si>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</si>
  <si>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</si>
  <si>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</si>
  <si>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</si>
  <si>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</si>
  <si>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</si>
  <si>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</si>
  <si>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</si>
  <si>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</si>
  <si>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</si>
  <si>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</si>
  <si>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</si>
  <si>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</si>
  <si>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</si>
  <si>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</si>
  <si>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</si>
  <si>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</si>
  <si>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</si>
  <si>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</si>
  <si>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</si>
  <si>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</si>
  <si>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</si>
  <si>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</si>
  <si>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</si>
  <si>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</si>
  <si>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</si>
  <si>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</si>
  <si>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</si>
  <si>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</si>
  <si>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</si>
  <si>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</si>
  <si>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</si>
  <si>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</si>
  <si>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</si>
  <si>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</si>
  <si>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</si>
  <si>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</si>
  <si>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</si>
  <si>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</si>
  <si>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</si>
  <si>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</si>
  <si>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</si>
  <si>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</si>
  <si>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</si>
  <si>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</si>
  <si>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</si>
  <si>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</si>
  <si>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</si>
  <si>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</si>
  <si>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</si>
  <si>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</si>
  <si>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</si>
  <si>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</si>
  <si>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</si>
  <si>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</si>
  <si>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</si>
  <si>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</si>
  <si>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</si>
  <si>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</si>
  <si>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</si>
  <si>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</si>
  <si>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</si>
  <si>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</si>
  <si>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</si>
  <si>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</si>
  <si>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</si>
  <si>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</si>
  <si>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</si>
  <si>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</si>
  <si>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</si>
  <si>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</si>
  <si>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</si>
  <si>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</si>
  <si>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</si>
  <si>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</si>
  <si>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</si>
  <si>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</si>
  <si>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</si>
  <si>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</si>
  <si>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</si>
  <si>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</si>
  <si>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</si>
  <si>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</si>
  <si>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</si>
  <si>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</si>
  <si>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</si>
  <si>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</si>
  <si>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</si>
  <si>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</si>
  <si>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</si>
  <si>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</si>
  <si>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</si>
  <si>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</si>
  <si>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</si>
  <si>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</si>
  <si>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</si>
  <si>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</si>
  <si>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</si>
  <si>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</si>
  <si>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</si>
  <si>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</si>
  <si>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</si>
  <si>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</si>
  <si>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</si>
  <si>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</si>
  <si>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</si>
  <si>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</si>
  <si>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</si>
  <si>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</si>
  <si>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</si>
  <si>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</si>
  <si>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</si>
  <si>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</si>
  <si>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</si>
  <si>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</si>
  <si>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</si>
  <si>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</si>
  <si>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</si>
  <si>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</si>
  <si>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</si>
  <si>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</si>
  <si>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</si>
  <si>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</si>
  <si>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</si>
  <si>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</si>
  <si>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</si>
  <si>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</si>
  <si>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</si>
  <si>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</si>
  <si>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</si>
  <si>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</si>
  <si>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</si>
  <si>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</si>
  <si>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</si>
  <si>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</si>
  <si>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</si>
  <si>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</si>
  <si>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</si>
  <si>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</si>
  <si>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</si>
  <si>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</si>
  <si>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</si>
  <si>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</si>
  <si>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</si>
  <si>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</si>
  <si>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</si>
  <si>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</si>
  <si>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</si>
  <si>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</si>
  <si>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</si>
  <si>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</si>
  <si>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</si>
  <si>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</si>
  <si>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</si>
  <si>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</si>
  <si>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</si>
  <si>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</si>
  <si>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</si>
  <si>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</si>
  <si>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</si>
  <si>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</si>
  <si>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</si>
  <si>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</si>
  <si>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</si>
  <si>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</si>
  <si>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</si>
  <si>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</si>
  <si>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</si>
  <si>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</si>
  <si>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</si>
  <si>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</si>
  <si>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</si>
  <si>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</si>
  <si>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</si>
  <si>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</si>
  <si>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</si>
  <si>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</si>
  <si>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</si>
  <si>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</si>
  <si>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</si>
  <si>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</si>
  <si>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</si>
  <si>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</si>
  <si>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</si>
  <si>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</si>
  <si>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</si>
  <si>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</si>
  <si>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</si>
  <si>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</si>
  <si>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</si>
  <si>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</si>
  <si>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</si>
  <si>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</si>
  <si>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</si>
  <si>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</si>
  <si>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</si>
  <si>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</si>
  <si>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</si>
  <si>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</si>
  <si>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</si>
  <si>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</si>
  <si>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</si>
  <si>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</si>
  <si>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</si>
  <si>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</si>
  <si>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</si>
  <si>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</si>
  <si>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</si>
  <si>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</si>
  <si>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</si>
  <si>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</si>
  <si>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</si>
  <si>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</si>
  <si>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</si>
  <si>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</si>
  <si>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</si>
  <si>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</si>
  <si>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</si>
  <si>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</si>
  <si>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</si>
  <si>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</si>
  <si>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</si>
  <si>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</si>
  <si>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</si>
  <si>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</si>
  <si>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</si>
  <si>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</si>
  <si>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</si>
  <si>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</si>
  <si>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</si>
  <si>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</si>
  <si>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</si>
  <si>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</si>
  <si>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</si>
  <si>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</si>
  <si>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</si>
  <si>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</si>
  <si>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</si>
  <si>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</si>
  <si>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</si>
  <si>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</si>
  <si>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</si>
  <si>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</si>
  <si>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</si>
  <si>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</si>
  <si>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</si>
  <si>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</si>
  <si>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</si>
  <si>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</si>
  <si>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</si>
  <si>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</si>
  <si>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</si>
  <si>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</si>
  <si>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</si>
  <si>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</si>
  <si>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</si>
  <si>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</si>
  <si>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</si>
  <si>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</si>
  <si>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</si>
  <si>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</si>
  <si>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</si>
  <si>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</si>
  <si>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</si>
  <si>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</si>
  <si>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</si>
  <si>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</si>
  <si>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</si>
  <si>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</si>
  <si>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</si>
  <si>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</si>
  <si>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</si>
  <si>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</si>
  <si>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</si>
  <si>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</si>
  <si>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</si>
  <si>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</si>
  <si>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</si>
  <si>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</si>
  <si>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</si>
  <si>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</si>
  <si>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</si>
  <si>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</si>
  <si>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</si>
  <si>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</si>
  <si>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</si>
  <si>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</si>
  <si>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</si>
  <si>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</si>
  <si>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</si>
  <si>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</si>
  <si>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</si>
  <si>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</si>
  <si>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</si>
  <si>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</si>
  <si>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</si>
  <si>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</si>
  <si>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</si>
  <si>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</si>
  <si>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</si>
  <si>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</si>
  <si>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</si>
  <si>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</si>
  <si>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</si>
  <si>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</si>
  <si>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</si>
  <si>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</si>
  <si>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</si>
  <si>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</si>
  <si>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</si>
  <si>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</si>
  <si>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</si>
  <si>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</si>
  <si>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</si>
  <si>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</si>
  <si>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</si>
  <si>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</si>
  <si>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</si>
  <si>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</si>
  <si>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</si>
  <si>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</si>
  <si>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</si>
  <si>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</si>
  <si>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</si>
  <si>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</si>
  <si>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</si>
  <si>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</si>
  <si>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</si>
  <si>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</si>
  <si>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</si>
  <si>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</si>
  <si>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</si>
  <si>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</si>
  <si>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</si>
  <si>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</si>
  <si>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</si>
  <si>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</si>
  <si>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</si>
  <si>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</si>
  <si>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</si>
  <si>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</si>
  <si>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</si>
  <si>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</si>
  <si>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</si>
  <si>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</si>
  <si>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</si>
  <si>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</si>
  <si>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</si>
  <si>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</si>
  <si>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</si>
  <si>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</si>
  <si>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</si>
  <si>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</si>
  <si>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</si>
  <si>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</si>
  <si>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</si>
  <si>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</si>
  <si>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</si>
  <si>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</si>
  <si>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</si>
  <si>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</si>
  <si>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</si>
  <si>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</si>
  <si>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</si>
  <si>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</si>
  <si>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</si>
  <si>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</si>
  <si>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</si>
  <si>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</si>
  <si>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</si>
  <si>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</si>
  <si>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</si>
  <si>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</si>
  <si>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</si>
  <si>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</si>
  <si>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</si>
  <si>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</si>
  <si>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</si>
  <si>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</si>
  <si>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</si>
  <si>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</si>
  <si>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</si>
  <si>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</si>
  <si>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</si>
  <si>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</si>
  <si>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</si>
  <si>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</si>
  <si>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</si>
  <si>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</si>
  <si>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</si>
  <si>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</si>
  <si>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</si>
  <si>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</si>
  <si>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</si>
  <si>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</si>
  <si>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</si>
  <si>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</si>
  <si>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</si>
  <si>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</si>
  <si>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</si>
  <si>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</si>
  <si>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</si>
  <si>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</si>
  <si>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</si>
  <si>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</si>
  <si>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</si>
  <si>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</si>
  <si>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</si>
  <si>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</si>
  <si>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</si>
  <si>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</si>
  <si>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</si>
  <si>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</si>
  <si>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</si>
  <si>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</si>
  <si>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</si>
  <si>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</si>
  <si>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</si>
  <si>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</si>
  <si>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</si>
  <si>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</si>
  <si>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</si>
  <si>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</si>
  <si>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</si>
  <si>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</si>
  <si>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</si>
  <si>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</si>
  <si>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</si>
  <si>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</si>
  <si>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</si>
  <si>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</si>
  <si>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</si>
  <si>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</si>
  <si>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</si>
  <si>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</si>
  <si>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</si>
  <si>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</si>
  <si>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</si>
  <si>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</si>
  <si>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</si>
  <si>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</si>
  <si>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</si>
  <si>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</si>
  <si>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</si>
  <si>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</si>
  <si>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</si>
  <si>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</si>
  <si>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</si>
  <si>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</si>
  <si>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</si>
  <si>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</si>
  <si>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</si>
  <si>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</si>
  <si>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</si>
  <si>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</si>
  <si>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</si>
  <si>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</si>
  <si>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</si>
  <si>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</si>
  <si>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</si>
  <si>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</si>
  <si>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</si>
  <si>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</si>
  <si>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</si>
  <si>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</si>
  <si>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</si>
  <si>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</si>
  <si>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</si>
  <si>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</si>
  <si>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</si>
  <si>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</si>
  <si>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</si>
  <si>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</si>
  <si>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</si>
  <si>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</si>
  <si>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</si>
  <si>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</si>
  <si>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</si>
  <si>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</si>
  <si>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</si>
  <si>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</si>
  <si>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</si>
  <si>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</si>
  <si>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</si>
  <si>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</si>
  <si>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</si>
  <si>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</si>
  <si>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</si>
  <si>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</si>
  <si>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</si>
  <si>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</si>
  <si>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</si>
  <si>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</si>
  <si>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</si>
  <si>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</si>
  <si>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</si>
  <si>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</si>
  <si>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</si>
  <si>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</si>
  <si>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</si>
  <si>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</si>
  <si>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</si>
  <si>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</si>
  <si>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</si>
  <si>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</si>
  <si>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</si>
  <si>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</si>
  <si>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</si>
  <si>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</si>
  <si>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</si>
  <si>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</si>
  <si>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</si>
  <si>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</si>
  <si>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</si>
  <si>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</si>
  <si>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</si>
  <si>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</si>
  <si>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</si>
  <si>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</si>
  <si>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</si>
  <si>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</si>
  <si>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</si>
  <si>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</si>
  <si>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</si>
  <si>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</si>
  <si>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</si>
  <si>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</si>
  <si>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</si>
  <si>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</si>
  <si>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</si>
  <si>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</si>
  <si>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</si>
  <si>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</si>
  <si>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</si>
  <si>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</si>
  <si>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</si>
  <si>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</si>
  <si>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</si>
  <si>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</si>
  <si>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</si>
  <si>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</si>
  <si>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</si>
  <si>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</si>
  <si>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</si>
  <si>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</si>
  <si>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</si>
  <si>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</si>
  <si>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</si>
  <si>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</si>
  <si>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</si>
  <si>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</si>
  <si>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</si>
  <si>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</si>
  <si>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</si>
  <si>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</si>
  <si>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</si>
  <si>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</si>
  <si>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</si>
  <si>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</si>
  <si>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</si>
  <si>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</si>
  <si>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</si>
  <si>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</si>
  <si>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</si>
  <si>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</si>
  <si>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</si>
  <si>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</si>
  <si>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</si>
  <si>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</si>
  <si>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</si>
  <si>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</si>
  <si>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</si>
  <si>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</si>
  <si>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</si>
  <si>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</si>
  <si>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</si>
  <si>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</si>
  <si>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</si>
  <si>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</si>
  <si>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</si>
  <si>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</si>
  <si>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</si>
  <si>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</si>
  <si>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</si>
  <si>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</si>
  <si>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</si>
  <si>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</si>
  <si>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</si>
  <si>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</si>
  <si>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</si>
  <si>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</si>
  <si>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</si>
  <si>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</si>
  <si>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</si>
  <si>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</si>
  <si>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</si>
  <si>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</si>
  <si>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</si>
  <si>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</si>
  <si>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</si>
  <si>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</si>
  <si>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</si>
  <si>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</si>
  <si>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</si>
  <si>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</si>
  <si>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</si>
  <si>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</si>
  <si>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</si>
  <si>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</si>
  <si>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</si>
  <si>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</si>
  <si>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</si>
  <si>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</si>
  <si>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</si>
  <si>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</si>
  <si>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</si>
  <si>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</si>
  <si>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</si>
  <si>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</si>
  <si>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</si>
  <si>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</si>
  <si>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</si>
  <si>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</si>
  <si>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</si>
  <si>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</si>
  <si>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</si>
  <si>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</si>
  <si>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</si>
  <si>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</si>
  <si>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</si>
  <si>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</si>
  <si>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</si>
  <si>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</si>
  <si>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</si>
  <si>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</si>
  <si>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</si>
  <si>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</si>
  <si>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</si>
  <si>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</si>
  <si>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</si>
  <si>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</si>
  <si>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</si>
  <si>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</si>
  <si>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</si>
  <si>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</si>
  <si>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</si>
  <si>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</si>
  <si>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</si>
  <si>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</si>
  <si>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</si>
  <si>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</si>
  <si>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</si>
  <si>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</si>
  <si>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</si>
  <si>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</si>
  <si>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</si>
  <si>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</si>
  <si>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</si>
  <si>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</si>
  <si>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</si>
  <si>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</si>
  <si>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</si>
  <si>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</si>
  <si>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</si>
  <si>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</si>
  <si>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</si>
  <si>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</si>
  <si>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</si>
  <si>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</si>
  <si>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</si>
  <si>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</si>
  <si>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</si>
  <si>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</si>
  <si>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</si>
  <si>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</si>
  <si>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</si>
  <si>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</si>
  <si>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</si>
  <si>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</si>
  <si>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</si>
  <si>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</si>
  <si>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</si>
  <si>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</si>
  <si>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</si>
  <si>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</si>
  <si>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</si>
  <si>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</si>
  <si>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</si>
  <si>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</si>
  <si>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</si>
  <si>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</si>
  <si>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</si>
  <si>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</si>
  <si>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</si>
  <si>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</si>
  <si>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</si>
  <si>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</si>
  <si>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</si>
  <si>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</si>
  <si>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</si>
  <si>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</si>
  <si>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</si>
  <si>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</si>
  <si>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</si>
  <si>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</si>
  <si>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</si>
  <si>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</si>
  <si>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</si>
  <si>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</si>
  <si>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</si>
  <si>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</si>
  <si>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</si>
  <si>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</si>
  <si>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</si>
  <si>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</si>
  <si>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</si>
  <si>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</si>
  <si>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</si>
  <si>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</si>
  <si>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</si>
  <si>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</si>
  <si>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</si>
  <si>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</si>
  <si>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</si>
  <si>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</si>
  <si>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</si>
  <si>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</si>
  <si>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</si>
  <si>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</si>
  <si>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</si>
  <si>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</si>
  <si>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</si>
  <si>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</si>
  <si>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</si>
  <si>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</si>
  <si>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</si>
  <si>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</si>
  <si>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</si>
  <si>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</si>
  <si>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</si>
  <si>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</si>
  <si>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</si>
  <si>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</si>
  <si>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</si>
  <si>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</si>
  <si>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</si>
  <si>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</si>
  <si>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</si>
  <si>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</si>
  <si>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</si>
  <si>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</si>
  <si>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</si>
  <si>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</si>
  <si>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</si>
  <si>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</si>
  <si>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</si>
  <si>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</si>
  <si>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</si>
  <si>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</si>
  <si>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</si>
  <si>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</si>
  <si>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</si>
  <si>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</si>
  <si>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</si>
  <si>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</si>
  <si>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</si>
  <si>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</si>
  <si>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</si>
  <si>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</si>
  <si>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</si>
  <si>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</si>
  <si>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</si>
  <si>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</si>
  <si>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</si>
  <si>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</si>
  <si>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</si>
  <si>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</si>
  <si>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</si>
  <si>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</si>
  <si>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</si>
  <si>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</si>
  <si>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</si>
  <si>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</si>
  <si>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</si>
  <si>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</si>
  <si>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</si>
  <si>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</si>
  <si>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</si>
  <si>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</si>
  <si>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</si>
  <si>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</si>
  <si>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</si>
  <si>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</si>
  <si>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</si>
  <si>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</si>
  <si>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</si>
  <si>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</si>
  <si>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</si>
  <si>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</si>
  <si>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</si>
  <si>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</si>
  <si>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</si>
  <si>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</si>
  <si>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</si>
  <si>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</si>
  <si>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</si>
  <si>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</si>
  <si>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</si>
  <si>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</si>
  <si>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</si>
  <si>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</si>
  <si>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</si>
  <si>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</si>
  <si>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</si>
  <si>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</si>
  <si>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</si>
  <si>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</si>
  <si>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</si>
  <si>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</si>
  <si>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</si>
  <si>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</si>
  <si>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</si>
  <si>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</si>
  <si>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</si>
  <si>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</si>
  <si>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</si>
  <si>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</si>
  <si>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</si>
  <si>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</si>
  <si>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</si>
  <si>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</si>
  <si>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</si>
  <si>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</si>
  <si>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</si>
  <si>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</si>
  <si>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</si>
  <si>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</si>
  <si>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</si>
  <si>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</si>
  <si>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</si>
  <si>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</si>
  <si>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</si>
  <si>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</si>
  <si>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</si>
  <si>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</si>
  <si>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</si>
  <si>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</si>
  <si>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</si>
  <si>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</si>
  <si>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</si>
  <si>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</si>
  <si>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</si>
  <si>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</si>
  <si>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</si>
  <si>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</si>
  <si>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</si>
  <si>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</si>
  <si>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</si>
  <si>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</si>
  <si>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</si>
  <si>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</si>
  <si>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</si>
  <si>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</si>
  <si>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</si>
  <si>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</si>
  <si>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</si>
  <si>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</si>
  <si>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</si>
  <si>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</si>
  <si>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</si>
  <si>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</si>
  <si>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</si>
  <si>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</si>
  <si>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</si>
  <si>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</si>
  <si>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</si>
  <si>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</si>
  <si>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</si>
  <si>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</si>
  <si>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</si>
  <si>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</si>
  <si>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</si>
  <si>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</si>
  <si>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</si>
  <si>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</si>
  <si>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</si>
  <si>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</si>
  <si>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</si>
  <si>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</si>
  <si>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</si>
  <si>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</si>
  <si>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</si>
  <si>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</si>
  <si>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</si>
  <si>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</si>
  <si>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</si>
  <si>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</si>
  <si>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</si>
  <si>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</si>
  <si>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</si>
  <si>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</si>
  <si>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</si>
  <si>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</si>
  <si>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</si>
  <si>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</si>
  <si>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</si>
  <si>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</si>
  <si>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</si>
  <si>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</si>
  <si>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</si>
  <si>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</si>
  <si>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</si>
  <si>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</si>
  <si>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</si>
  <si>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</si>
  <si>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</si>
  <si>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</si>
  <si>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</si>
  <si>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</si>
  <si>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</si>
  <si>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</si>
  <si>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</si>
  <si>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</si>
  <si>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</si>
  <si>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</si>
  <si>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</si>
  <si>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</si>
  <si>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</si>
  <si>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</si>
  <si>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</si>
  <si>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</si>
  <si>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</si>
  <si>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</si>
  <si>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</si>
  <si>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</si>
  <si>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</si>
  <si>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</si>
  <si>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</si>
  <si>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</si>
  <si>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</si>
  <si>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</si>
  <si>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</si>
  <si>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</si>
  <si>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</si>
  <si>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</si>
  <si>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</si>
  <si>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</si>
  <si>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</si>
  <si>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</si>
  <si>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</si>
  <si>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</si>
  <si>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</si>
  <si>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</si>
  <si>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</si>
  <si>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</si>
  <si>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</si>
  <si>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</si>
  <si>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</si>
  <si>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</si>
  <si>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</si>
  <si>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</si>
  <si>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</si>
  <si>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</si>
  <si>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</si>
  <si>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</si>
  <si>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</si>
  <si>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</si>
  <si>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</si>
  <si>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</si>
  <si>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</si>
  <si>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</si>
  <si>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</si>
  <si>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</si>
  <si>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</si>
  <si>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</si>
  <si>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</si>
  <si>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</si>
  <si>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</si>
  <si>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</si>
  <si>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</si>
  <si>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</si>
  <si>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</si>
  <si>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</si>
  <si>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</si>
  <si>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</si>
  <si>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</si>
  <si>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</si>
  <si>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</si>
  <si>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</si>
  <si>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</si>
  <si>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</si>
  <si>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</si>
  <si>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</si>
  <si>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</si>
  <si>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</si>
  <si>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</si>
  <si>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</si>
  <si>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</si>
  <si>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</si>
  <si>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</si>
  <si>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</si>
  <si>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</si>
  <si>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</si>
  <si>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</si>
  <si>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</si>
  <si>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</si>
  <si>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</si>
  <si>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</si>
  <si>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</si>
  <si>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</si>
  <si>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</si>
  <si>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</si>
  <si>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</si>
  <si>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</si>
  <si>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</si>
  <si>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</si>
  <si>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</si>
  <si>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</si>
  <si>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</si>
  <si>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</si>
  <si>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</si>
  <si>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</si>
  <si>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</si>
  <si>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</si>
  <si>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</si>
  <si>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</si>
  <si>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</si>
  <si>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</si>
  <si>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</si>
  <si>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</si>
  <si>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</si>
  <si>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</si>
  <si>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</si>
  <si>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</si>
  <si>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</si>
  <si>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</si>
  <si>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</si>
  <si>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</si>
  <si>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</si>
  <si>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</si>
  <si>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</si>
  <si>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</si>
  <si>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</si>
  <si>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</si>
  <si>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</si>
  <si>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</si>
  <si>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</si>
  <si>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</si>
  <si>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</si>
  <si>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</si>
  <si>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</si>
  <si>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</si>
  <si>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</si>
  <si>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</si>
  <si>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</si>
  <si>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</si>
  <si>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</si>
  <si>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</si>
  <si>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</si>
  <si>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</si>
  <si>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</si>
  <si>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</si>
  <si>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</si>
  <si>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</si>
  <si>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</si>
  <si>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</si>
  <si>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</si>
  <si>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</si>
  <si>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</si>
  <si>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</si>
  <si>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</si>
  <si>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</si>
  <si>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</si>
  <si>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</si>
  <si>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</si>
  <si>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</si>
  <si>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</si>
  <si>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</si>
  <si>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</si>
  <si>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</si>
  <si>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</si>
  <si>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</si>
  <si>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</si>
  <si>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</si>
  <si>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</si>
  <si>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</si>
  <si>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</si>
  <si>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</si>
  <si>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</si>
  <si>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</si>
  <si>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</si>
  <si>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</si>
  <si>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</si>
  <si>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</si>
  <si>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</si>
  <si>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</si>
  <si>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</si>
  <si>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</si>
  <si>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</si>
  <si>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</si>
  <si>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</si>
  <si>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</si>
  <si>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</si>
  <si>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</si>
  <si>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</si>
  <si>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</si>
  <si>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</si>
  <si>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</si>
  <si>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</si>
  <si>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</si>
  <si>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</si>
  <si>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</si>
  <si>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</si>
  <si>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</si>
  <si>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</si>
  <si>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</si>
  <si>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</si>
  <si>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</si>
  <si>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</si>
  <si>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</si>
  <si>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</si>
  <si>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</si>
  <si>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</si>
  <si>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</si>
  <si>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</si>
  <si>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</si>
  <si>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</si>
  <si>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</si>
  <si>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</si>
  <si>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</si>
  <si>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</si>
  <si>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</si>
  <si>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</si>
  <si>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</si>
  <si>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</si>
  <si>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</si>
  <si>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</si>
  <si>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</si>
  <si>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</si>
  <si>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</si>
  <si>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</si>
  <si>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</si>
  <si>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</si>
  <si>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</si>
  <si>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</si>
  <si>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</si>
  <si>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</si>
  <si>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</si>
  <si>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</si>
  <si>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</si>
  <si>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</si>
  <si>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</si>
  <si>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</si>
  <si>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</si>
  <si>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</si>
  <si>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</si>
  <si>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</si>
  <si>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</si>
  <si>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</si>
  <si>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</si>
  <si>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</si>
  <si>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</si>
  <si>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</si>
  <si>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</si>
  <si>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</si>
  <si>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</si>
  <si>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</si>
  <si>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</si>
  <si>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</si>
  <si>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</si>
  <si>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</si>
  <si>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</si>
  <si>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</si>
  <si>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</si>
  <si>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</si>
  <si>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</si>
  <si>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</si>
  <si>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</si>
  <si>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</si>
  <si>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</si>
  <si>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</si>
  <si>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</si>
  <si>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</si>
  <si>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</si>
  <si>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</si>
  <si>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</si>
  <si>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</si>
  <si>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</si>
  <si>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</si>
  <si>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</si>
  <si>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</si>
  <si>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</si>
  <si>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</si>
  <si>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</si>
  <si>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</si>
  <si>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</si>
  <si>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</si>
  <si>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</si>
  <si>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</si>
  <si>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</si>
  <si>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</si>
  <si>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</si>
  <si>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</si>
  <si>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</si>
  <si>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</si>
  <si>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</si>
  <si>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</si>
  <si>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</si>
  <si>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</si>
  <si>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</si>
  <si>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</si>
  <si>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</si>
  <si>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</si>
  <si>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</si>
  <si>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</si>
  <si>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</si>
  <si>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</si>
  <si>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</si>
  <si>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</si>
  <si>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</si>
  <si>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</si>
  <si>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</si>
  <si>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</si>
  <si>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</si>
  <si>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</si>
  <si>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</si>
  <si>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</si>
  <si>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</si>
  <si>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</si>
  <si>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</si>
  <si>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</si>
  <si>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</si>
  <si>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</si>
  <si>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</si>
  <si>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</si>
  <si>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</si>
  <si>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</si>
  <si>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</si>
  <si>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</si>
  <si>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</si>
  <si>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</si>
  <si>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</si>
  <si>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</si>
  <si>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</si>
  <si>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</si>
  <si>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</si>
  <si>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</si>
  <si>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</si>
  <si>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</si>
  <si>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</si>
  <si>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</si>
  <si>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</si>
  <si>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</si>
  <si>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</si>
  <si>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</si>
  <si>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</si>
  <si>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</si>
  <si>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</si>
  <si>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</si>
  <si>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</si>
  <si>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</si>
  <si>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</si>
  <si>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</si>
  <si>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</si>
  <si>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</si>
  <si>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</si>
  <si>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</si>
  <si>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</si>
  <si>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</si>
  <si>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</si>
  <si>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</si>
  <si>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</si>
  <si>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</si>
  <si>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</si>
  <si>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</si>
  <si>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</si>
  <si>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</si>
  <si>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</si>
  <si>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</si>
  <si>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</si>
  <si>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</si>
  <si>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</si>
  <si>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</si>
  <si>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</si>
  <si>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</si>
  <si>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</si>
  <si>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</si>
  <si>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</si>
  <si>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</si>
  <si>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</si>
  <si>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</si>
  <si>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</si>
  <si>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</si>
  <si>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</si>
  <si>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</si>
  <si>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</si>
  <si>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</si>
  <si>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</si>
  <si>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</si>
  <si>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</si>
  <si>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</si>
  <si>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</si>
  <si>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</si>
  <si>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</si>
  <si>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</si>
  <si>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</si>
  <si>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</si>
  <si>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</si>
  <si>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</si>
  <si>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</si>
  <si>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</si>
  <si>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</si>
  <si>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</si>
  <si>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</si>
  <si>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</si>
  <si>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</si>
  <si>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</si>
  <si>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</si>
  <si>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</si>
  <si>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</si>
  <si>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</si>
  <si>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</si>
  <si>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</si>
  <si>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</si>
  <si>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</si>
  <si>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</si>
  <si>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</si>
  <si>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</si>
  <si>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</si>
  <si>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</si>
  <si>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</si>
  <si>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</si>
  <si>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</si>
  <si>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</si>
  <si>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</si>
  <si>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</si>
  <si>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</si>
  <si>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</si>
  <si>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</si>
  <si>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</si>
  <si>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</si>
  <si>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</si>
  <si>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</si>
  <si>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</si>
  <si>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</si>
  <si>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</si>
  <si>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</si>
  <si>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</si>
  <si>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</si>
  <si>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</si>
  <si>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</si>
  <si>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</si>
  <si>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</si>
  <si>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</si>
  <si>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</si>
  <si>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</si>
  <si>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</si>
  <si>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</si>
  <si>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</si>
  <si>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</si>
  <si>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</si>
  <si>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</si>
  <si>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</si>
  <si>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</si>
  <si>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</si>
  <si>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</si>
  <si>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</si>
  <si>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</si>
  <si>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</si>
  <si>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</si>
  <si>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</si>
  <si>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</si>
  <si>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</si>
  <si>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</si>
  <si>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</si>
  <si>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</si>
  <si>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</si>
  <si>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</si>
  <si>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</si>
  <si>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</si>
  <si>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</si>
  <si>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</si>
  <si>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</si>
  <si>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</si>
  <si>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</si>
  <si>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</si>
  <si>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</si>
  <si>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</si>
  <si>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</si>
  <si>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</si>
  <si>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</si>
  <si>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</si>
  <si>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</si>
  <si>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</si>
  <si>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</si>
  <si>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</si>
  <si>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</si>
  <si>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</si>
  <si>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</si>
  <si>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</si>
  <si>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</si>
  <si>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</si>
  <si>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</si>
  <si>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</si>
  <si>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</si>
  <si>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</si>
  <si>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</si>
  <si>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</si>
  <si>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</si>
  <si>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</si>
  <si>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</si>
  <si>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</si>
  <si>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</si>
  <si>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</si>
  <si>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</si>
  <si>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</si>
  <si>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</si>
  <si>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</si>
  <si>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</si>
  <si>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</si>
  <si>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</si>
  <si>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</si>
  <si>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</si>
  <si>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</si>
  <si>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</si>
  <si>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</si>
  <si>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</si>
  <si>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</si>
  <si>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</si>
  <si>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</si>
  <si>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</si>
  <si>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</si>
  <si>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</si>
  <si>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</si>
  <si>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</si>
  <si>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</si>
  <si>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</si>
  <si>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</si>
  <si>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</si>
  <si>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</si>
  <si>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</si>
  <si>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</si>
  <si>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</si>
  <si>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</si>
  <si>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</si>
  <si>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</si>
  <si>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</si>
  <si>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</si>
  <si>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</si>
  <si>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</si>
  <si>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</si>
  <si>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</si>
  <si>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</si>
  <si>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</si>
  <si>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</si>
  <si>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</si>
  <si>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</si>
  <si>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</si>
  <si>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</si>
  <si>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</si>
  <si>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</si>
  <si>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</si>
  <si>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</si>
  <si>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</si>
  <si>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</si>
  <si>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</si>
  <si>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</si>
  <si>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</si>
  <si>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</si>
  <si>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</si>
  <si>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</si>
  <si>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</si>
  <si>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</si>
  <si>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</si>
  <si>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</si>
  <si>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</si>
  <si>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</si>
  <si>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</si>
  <si>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</si>
  <si>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</si>
  <si>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</si>
  <si>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</si>
  <si>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</si>
  <si>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</si>
  <si>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</si>
  <si>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</si>
  <si>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</si>
  <si>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</si>
  <si>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</si>
  <si>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</si>
  <si>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</si>
  <si>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</si>
  <si>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</si>
  <si>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</si>
  <si>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</si>
  <si>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</si>
  <si>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</si>
  <si>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</si>
  <si>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</si>
  <si>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</si>
  <si>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</si>
  <si>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</si>
  <si>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</si>
  <si>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</si>
  <si>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</si>
  <si>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</si>
  <si>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</si>
  <si>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</si>
  <si>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</si>
  <si>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</si>
  <si>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</si>
  <si>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</si>
  <si>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</si>
  <si>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</si>
  <si>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</si>
  <si>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</si>
  <si>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</si>
  <si>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</si>
  <si>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</si>
  <si>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</si>
  <si>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</si>
  <si>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</si>
  <si>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</si>
  <si>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</si>
  <si>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</si>
  <si>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</si>
  <si>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</si>
  <si>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</si>
  <si>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</si>
  <si>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</si>
  <si>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</si>
  <si>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</si>
  <si>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</si>
  <si>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</si>
  <si>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</si>
  <si>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</si>
  <si>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</si>
  <si>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</si>
  <si>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</si>
  <si>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</si>
  <si>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</si>
  <si>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</si>
  <si>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</si>
  <si>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</si>
  <si>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</si>
  <si>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</si>
  <si>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</si>
  <si>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</si>
  <si>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</si>
  <si>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</si>
  <si>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</si>
  <si>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</si>
  <si>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</si>
  <si>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</si>
  <si>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</si>
  <si>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</si>
  <si>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</si>
  <si>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</si>
  <si>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</si>
  <si>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</si>
  <si>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</si>
  <si>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</si>
  <si>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</si>
  <si>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</si>
  <si>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</si>
  <si>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</si>
  <si>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</si>
  <si>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</si>
  <si>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</si>
  <si>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</si>
  <si>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</si>
  <si>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</si>
  <si>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</si>
  <si>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</si>
  <si>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</si>
  <si>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</si>
  <si>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</si>
  <si>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</si>
  <si>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</si>
  <si>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</si>
  <si>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</si>
  <si>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</si>
  <si>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</si>
  <si>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</si>
  <si>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</si>
  <si>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</si>
  <si>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</si>
  <si>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</si>
  <si>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</si>
  <si>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</si>
  <si>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</si>
  <si>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</si>
  <si>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</si>
  <si>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</si>
  <si>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</si>
  <si>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</si>
  <si>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</si>
  <si>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</si>
  <si>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</si>
  <si>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</si>
  <si>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</si>
  <si>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</si>
  <si>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</si>
  <si>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</si>
  <si>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</si>
  <si>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</si>
  <si>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</si>
  <si>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</si>
  <si>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</si>
  <si>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</si>
  <si>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</si>
  <si>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</si>
  <si>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</si>
  <si>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</si>
  <si>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</si>
  <si>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</si>
  <si>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</si>
  <si>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</si>
  <si>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</si>
  <si>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</si>
  <si>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</si>
  <si>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</si>
  <si>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</si>
  <si>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</si>
  <si>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</si>
  <si>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</si>
  <si>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</si>
  <si>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</si>
  <si>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</si>
  <si>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</si>
  <si>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</si>
  <si>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</si>
  <si>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</si>
  <si>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</si>
  <si>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</si>
  <si>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</si>
  <si>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</si>
  <si>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</si>
  <si>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</si>
  <si>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</si>
  <si>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</si>
  <si>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</si>
  <si>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</si>
  <si>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</si>
  <si>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</si>
  <si>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</si>
  <si>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</si>
  <si>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</si>
  <si>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</si>
  <si>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</si>
  <si>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</si>
  <si>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</si>
  <si>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</si>
  <si>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</si>
  <si>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</si>
  <si>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</si>
  <si>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</si>
  <si>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</si>
  <si>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</si>
  <si>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</si>
  <si>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</si>
  <si>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</si>
  <si>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</si>
  <si>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</si>
  <si>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</si>
  <si>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</si>
  <si>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</si>
  <si>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</si>
  <si>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</si>
  <si>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</si>
  <si>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</si>
  <si>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</si>
  <si>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</si>
  <si>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</si>
  <si>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</si>
  <si>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</si>
  <si>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</si>
  <si>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</si>
  <si>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</si>
  <si>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</si>
  <si>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</si>
  <si>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</si>
  <si>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</si>
  <si>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</si>
  <si>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</si>
  <si>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</si>
  <si>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</si>
  <si>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</si>
  <si>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</si>
  <si>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</si>
  <si>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</si>
  <si>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</si>
  <si>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</si>
  <si>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</si>
  <si>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</si>
  <si>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</si>
  <si>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</si>
  <si>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</si>
  <si>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</si>
  <si>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</si>
  <si>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</si>
  <si>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</si>
  <si>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</si>
  <si>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</si>
  <si>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</si>
  <si>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</si>
  <si>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</si>
  <si>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</si>
  <si>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</si>
  <si>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</si>
  <si>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</si>
  <si>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</si>
  <si>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</si>
  <si>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</si>
  <si>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</si>
  <si>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</si>
  <si>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</si>
  <si>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</si>
  <si>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</si>
  <si>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</si>
  <si>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</si>
  <si>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</si>
  <si>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</si>
  <si>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</si>
  <si>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</si>
  <si>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</si>
  <si>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</si>
  <si>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</si>
  <si>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</si>
  <si>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</si>
  <si>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</si>
  <si>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</si>
  <si>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</si>
  <si>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</si>
  <si>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</si>
  <si>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</si>
  <si>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</si>
  <si>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</si>
  <si>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</si>
  <si>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</si>
  <si>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</si>
  <si>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</si>
  <si>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</si>
  <si>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</si>
  <si>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</si>
  <si>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</si>
  <si>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</si>
  <si>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</si>
  <si>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</si>
  <si>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</si>
  <si>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</si>
  <si>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</si>
  <si>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</si>
  <si>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</si>
  <si>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</si>
  <si>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</si>
  <si>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</si>
  <si>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</si>
  <si>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</si>
  <si>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</si>
  <si>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</si>
  <si>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</si>
  <si>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</si>
  <si>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</si>
  <si>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</si>
  <si>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</si>
  <si>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</si>
  <si>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</si>
  <si>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</si>
  <si>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</si>
  <si>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</si>
  <si>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</si>
  <si>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</si>
  <si>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</si>
  <si>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</si>
  <si>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</si>
  <si>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</si>
  <si>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</si>
  <si>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</si>
  <si>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</si>
  <si>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</si>
  <si>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</si>
  <si>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</si>
  <si>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</si>
  <si>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</si>
  <si>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</si>
  <si>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</si>
  <si>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</si>
  <si>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</si>
  <si>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</si>
  <si>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</si>
  <si>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</si>
  <si>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</si>
  <si>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</si>
  <si>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</si>
  <si>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</si>
  <si>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</si>
  <si>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</si>
  <si>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</si>
  <si>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</si>
  <si>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</si>
  <si>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</si>
  <si>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</si>
  <si>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</si>
  <si>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</si>
  <si>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</si>
  <si>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</si>
  <si>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</si>
  <si>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</si>
  <si>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</si>
  <si>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</si>
  <si>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</si>
  <si>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</si>
  <si>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</si>
  <si>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</si>
  <si>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</si>
  <si>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</si>
  <si>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</si>
  <si>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</si>
  <si>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</si>
  <si>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</si>
  <si>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</si>
  <si>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</si>
  <si>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</si>
  <si>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</si>
  <si>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</si>
  <si>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</si>
  <si>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</si>
  <si>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</si>
  <si>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</si>
  <si>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</si>
  <si>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</si>
  <si>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</si>
  <si>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</si>
  <si>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</si>
  <si>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</si>
  <si>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</si>
  <si>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</si>
  <si>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</si>
  <si>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</si>
  <si>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</si>
  <si>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</si>
  <si>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</si>
  <si>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</si>
  <si>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</si>
  <si>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</si>
  <si>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</si>
  <si>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</si>
  <si>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</si>
  <si>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</si>
  <si>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</si>
  <si>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</si>
  <si>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</si>
  <si>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</si>
  <si>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</si>
  <si>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</si>
  <si>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</si>
  <si>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</si>
  <si>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</si>
  <si>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</si>
  <si>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</si>
  <si>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</si>
  <si>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</si>
  <si>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</si>
  <si>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</si>
  <si>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</si>
  <si>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</si>
  <si>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</si>
  <si>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</si>
  <si>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</si>
  <si>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</si>
  <si>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</si>
  <si>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</si>
  <si>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</si>
  <si>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</si>
  <si>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</si>
  <si>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</si>
  <si>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</si>
  <si>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</si>
  <si>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</si>
  <si>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</si>
  <si>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</si>
  <si>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</si>
  <si>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</si>
  <si>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</si>
  <si>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</si>
  <si>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</si>
  <si>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</si>
  <si>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</si>
  <si>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</si>
  <si>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</si>
  <si>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</si>
  <si>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</si>
  <si>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</si>
  <si>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</si>
  <si>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</si>
  <si>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</si>
  <si>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</si>
  <si>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</si>
  <si>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</si>
  <si>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</si>
  <si>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</si>
  <si>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</si>
  <si>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</si>
  <si>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</si>
  <si>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</si>
  <si>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</si>
  <si>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</si>
  <si>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</si>
  <si>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</si>
  <si>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</si>
  <si>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</si>
  <si>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</si>
  <si>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</si>
  <si>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</si>
  <si>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</si>
  <si>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</si>
  <si>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</si>
  <si>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</si>
  <si>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</si>
  <si>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</si>
  <si>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</si>
  <si>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</si>
  <si>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</si>
  <si>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</si>
  <si>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</si>
  <si>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</si>
  <si>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</si>
  <si>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</si>
  <si>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</si>
  <si>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</si>
  <si>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</si>
  <si>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</si>
  <si>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</si>
  <si>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</si>
  <si>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</si>
  <si>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</si>
  <si>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</si>
  <si>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</si>
  <si>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</si>
  <si>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</si>
  <si>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</si>
  <si>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</si>
  <si>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</si>
  <si>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</si>
  <si>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</si>
  <si>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</si>
  <si>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</si>
  <si>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</si>
  <si>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</si>
  <si>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</si>
  <si>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</si>
  <si>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</si>
  <si>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</si>
  <si>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</si>
  <si>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</si>
  <si>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</si>
  <si>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</si>
  <si>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</si>
  <si>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</si>
  <si>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</si>
  <si>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</si>
  <si>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</si>
  <si>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</si>
  <si>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</si>
  <si>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</si>
  <si>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</si>
  <si>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</si>
  <si>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</si>
  <si>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</si>
  <si>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</si>
  <si>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</si>
  <si>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</si>
  <si>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</si>
  <si>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</si>
  <si>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</si>
  <si>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</si>
  <si>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</si>
  <si>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</si>
  <si>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</si>
  <si>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</si>
  <si>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</si>
  <si>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</si>
  <si>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</si>
  <si>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</si>
  <si>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</si>
  <si>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</si>
  <si>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</si>
  <si>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</si>
  <si>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</si>
  <si>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</si>
  <si>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</si>
  <si>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</si>
  <si>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</si>
  <si>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</si>
  <si>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</si>
  <si>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</si>
  <si>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</si>
  <si>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</si>
  <si>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</si>
  <si>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</si>
  <si>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</si>
  <si>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</si>
  <si>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</si>
  <si>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</si>
  <si>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</si>
  <si>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</si>
  <si>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</si>
  <si>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</si>
  <si>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</si>
  <si>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</si>
  <si>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</si>
  <si>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</si>
  <si>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</si>
  <si>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</si>
  <si>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</si>
  <si>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</si>
  <si>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</si>
  <si>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</si>
  <si>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</si>
  <si>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</si>
  <si>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</si>
  <si>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</si>
  <si>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</si>
  <si>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</si>
  <si>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</si>
  <si>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</si>
  <si>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</si>
  <si>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</si>
  <si>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</si>
  <si>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</si>
  <si>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</si>
  <si>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</si>
  <si>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</si>
  <si>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</si>
  <si>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</si>
  <si>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</si>
  <si>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</si>
  <si>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</si>
  <si>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</si>
  <si>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</si>
  <si>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</si>
  <si>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</si>
  <si>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</si>
  <si>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</si>
  <si>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</si>
  <si>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</si>
  <si>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</si>
  <si>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</si>
  <si>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</si>
  <si>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</si>
  <si>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</si>
  <si>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</si>
  <si>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</si>
  <si>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</si>
  <si>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</si>
  <si>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</si>
  <si>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</si>
  <si>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</si>
  <si>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</si>
  <si>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</si>
  <si>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</si>
  <si>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</si>
  <si>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</si>
  <si>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</si>
  <si>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</si>
  <si>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</si>
  <si>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</si>
  <si>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</si>
  <si>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</si>
  <si>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</si>
  <si>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</si>
  <si>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</si>
  <si>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</si>
  <si>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</si>
  <si>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</si>
  <si>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</si>
  <si>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</si>
  <si>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</si>
  <si>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</si>
  <si>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</si>
  <si>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</si>
  <si>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</si>
  <si>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</si>
  <si>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</si>
  <si>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</si>
  <si>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</si>
  <si>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</si>
  <si>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</si>
  <si>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</si>
  <si>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</si>
  <si>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</si>
  <si>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</si>
  <si>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</si>
  <si>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</si>
  <si>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</si>
  <si>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</si>
  <si>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</si>
  <si>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</si>
  <si>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</si>
  <si>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</si>
  <si>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</si>
  <si>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</si>
  <si>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</si>
  <si>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</si>
  <si>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</si>
  <si>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</si>
  <si>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</si>
  <si>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</si>
  <si>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</si>
  <si>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</si>
  <si>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</si>
  <si>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</si>
  <si>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</si>
  <si>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</si>
  <si>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</si>
  <si>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</si>
  <si>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</si>
  <si>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</si>
  <si>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</si>
  <si>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</si>
  <si>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</si>
  <si>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</si>
  <si>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</si>
  <si>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</si>
  <si>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</si>
  <si>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</si>
  <si>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</si>
  <si>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</si>
  <si>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</si>
  <si>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</si>
  <si>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</si>
  <si>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</si>
  <si>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</si>
  <si>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</si>
  <si>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</si>
  <si>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</si>
  <si>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</si>
  <si>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</si>
  <si>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</si>
  <si>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</si>
  <si>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</si>
  <si>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</si>
  <si>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</si>
  <si>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</si>
  <si>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</si>
  <si>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</si>
  <si>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</si>
  <si>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</si>
  <si>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</si>
  <si>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</si>
  <si>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</si>
  <si>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</si>
  <si>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</si>
  <si>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</si>
  <si>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</si>
  <si>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</si>
  <si>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</si>
  <si>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</si>
  <si>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</si>
  <si>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</si>
  <si>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</si>
  <si>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</si>
  <si>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</si>
  <si>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</si>
  <si>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</si>
  <si>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</si>
  <si>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</si>
  <si>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</si>
  <si>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</si>
  <si>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</si>
  <si>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</si>
  <si>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</si>
  <si>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</si>
  <si>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</si>
  <si>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</si>
  <si>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</si>
  <si>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</si>
  <si>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</si>
  <si>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</si>
  <si>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</si>
  <si>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</si>
  <si>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</si>
  <si>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</si>
  <si>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</si>
  <si>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</si>
  <si>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</si>
  <si>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</si>
  <si>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</si>
  <si>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</si>
  <si>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</si>
  <si>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</si>
  <si>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</si>
  <si>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</si>
  <si>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</si>
  <si>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</si>
  <si>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</si>
  <si>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</si>
  <si>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</si>
  <si>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</si>
  <si>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</si>
  <si>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</si>
  <si>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</si>
  <si>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</si>
  <si>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</si>
  <si>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</si>
  <si>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</si>
  <si>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</si>
  <si>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</si>
  <si>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</si>
  <si>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</si>
  <si>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</si>
  <si>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</si>
  <si>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</si>
  <si>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</si>
  <si>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</si>
  <si>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</si>
  <si>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</si>
  <si>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</si>
  <si>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</si>
  <si>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</si>
  <si>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</si>
  <si>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</si>
  <si>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</si>
  <si>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</si>
  <si>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</si>
  <si>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</si>
  <si>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</si>
  <si>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</si>
  <si>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</si>
  <si>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</si>
  <si>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</si>
  <si>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</si>
  <si>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</si>
  <si>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</si>
  <si>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</si>
  <si>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</si>
  <si>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</si>
  <si>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</si>
  <si>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</si>
  <si>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</si>
  <si>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</si>
  <si>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</si>
  <si>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</si>
  <si>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</si>
  <si>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</si>
  <si>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</si>
  <si>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</si>
  <si>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</si>
  <si>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</si>
  <si>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</si>
  <si>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</si>
  <si>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</si>
  <si>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</si>
  <si>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</si>
  <si>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</si>
  <si>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</si>
  <si>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</si>
  <si>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</si>
  <si>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</si>
  <si>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</si>
  <si>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</si>
  <si>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</si>
  <si>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</si>
  <si>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</si>
  <si>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</si>
  <si>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</si>
  <si>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</si>
  <si>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</si>
  <si>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</si>
  <si>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</si>
  <si>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</si>
  <si>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</si>
  <si>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</si>
  <si>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</si>
  <si>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</si>
  <si>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</si>
  <si>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</si>
  <si>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</si>
  <si>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</si>
  <si>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</si>
  <si>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</si>
  <si>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</si>
  <si>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</si>
  <si>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</si>
  <si>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</si>
  <si>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</si>
  <si>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</si>
  <si>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</si>
  <si>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</si>
  <si>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</si>
  <si>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</si>
  <si>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</si>
  <si>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</si>
  <si>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</si>
  <si>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</si>
  <si>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</si>
  <si>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</si>
  <si>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</si>
  <si>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</si>
  <si>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</si>
  <si>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</si>
  <si>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</si>
  <si>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</si>
  <si>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</si>
  <si>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</si>
  <si>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</si>
  <si>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</si>
  <si>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</si>
  <si>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</si>
  <si>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</si>
  <si>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</si>
  <si>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</si>
  <si>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</si>
  <si>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</si>
  <si>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</si>
  <si>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</si>
  <si>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</si>
  <si>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</si>
  <si>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</si>
  <si>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</si>
  <si>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</si>
  <si>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</si>
  <si>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</si>
  <si>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</si>
  <si>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</si>
  <si>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</si>
  <si>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</si>
  <si>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</si>
  <si>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</si>
  <si>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</si>
  <si>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</si>
  <si>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</si>
  <si>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</si>
  <si>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</si>
  <si>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</si>
  <si>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</si>
  <si>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</si>
  <si>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</si>
  <si>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</si>
  <si>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</si>
  <si>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</si>
  <si>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</si>
  <si>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</si>
  <si>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</si>
  <si>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</si>
  <si>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</si>
  <si>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</si>
  <si>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</si>
  <si>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</si>
  <si>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</si>
  <si>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</si>
  <si>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</si>
  <si>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</si>
  <si>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</si>
  <si>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</si>
  <si>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</si>
  <si>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</si>
  <si>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</si>
  <si>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</si>
  <si>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</si>
  <si>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</si>
  <si>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</si>
  <si>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</si>
  <si>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</si>
  <si>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</si>
  <si>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</si>
  <si>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</si>
  <si>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</si>
  <si>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</si>
  <si>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</si>
  <si>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</si>
  <si>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</si>
  <si>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</si>
  <si>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</si>
  <si>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</si>
  <si>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</si>
  <si>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</si>
  <si>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</si>
  <si>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</si>
  <si>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</si>
  <si>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</si>
  <si>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</si>
  <si>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</si>
  <si>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</si>
  <si>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</si>
  <si>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</si>
  <si>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</si>
  <si>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</si>
  <si>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</si>
  <si>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</si>
  <si>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</si>
  <si>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</si>
  <si>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</si>
  <si>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</si>
  <si>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</si>
  <si>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</si>
  <si>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</si>
  <si>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</si>
  <si>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</si>
  <si>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</si>
  <si>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</si>
  <si>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</si>
  <si>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</si>
  <si>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</si>
  <si>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</si>
  <si>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</si>
  <si>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</si>
  <si>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</si>
  <si>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</si>
  <si>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</si>
  <si>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</si>
  <si>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</si>
  <si>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</si>
  <si>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</si>
  <si>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</si>
  <si>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</si>
  <si>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</si>
  <si>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</si>
  <si>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</si>
  <si>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</si>
  <si>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</si>
  <si>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</si>
  <si>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</si>
  <si>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</si>
  <si>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</si>
  <si>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</si>
  <si>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</si>
  <si>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</si>
  <si>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</si>
  <si>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</si>
  <si>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</si>
  <si>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</si>
  <si>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</si>
  <si>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</si>
  <si>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</si>
  <si>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</si>
  <si>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</si>
  <si>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</si>
  <si>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</si>
  <si>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</si>
  <si>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</si>
  <si>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</si>
  <si>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</si>
  <si>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</si>
  <si>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</si>
  <si>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</si>
  <si>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</si>
  <si>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</si>
  <si>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</si>
  <si>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</si>
  <si>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</si>
  <si>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</si>
  <si>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</si>
  <si>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</si>
  <si>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</si>
  <si>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</si>
  <si>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</si>
  <si>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</si>
  <si>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</si>
  <si>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</si>
  <si>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</si>
  <si>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</si>
  <si>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</si>
  <si>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</si>
  <si>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</si>
  <si>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</si>
  <si>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</si>
  <si>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</si>
  <si>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</si>
  <si>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</si>
  <si>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</si>
  <si>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</si>
  <si>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</si>
  <si>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</si>
  <si>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</si>
  <si>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</si>
  <si>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</si>
  <si>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</si>
  <si>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</si>
  <si>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</si>
  <si>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</si>
  <si>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</si>
  <si>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</si>
  <si>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</si>
  <si>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</si>
  <si>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</si>
  <si>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</si>
  <si>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</si>
  <si>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</si>
  <si>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</si>
  <si>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</si>
  <si>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</si>
  <si>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</si>
  <si>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</si>
  <si>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</si>
  <si>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</si>
  <si>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</si>
  <si>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</si>
  <si>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</si>
  <si>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</si>
  <si>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</si>
  <si>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</si>
  <si>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</si>
  <si>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</si>
  <si>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</si>
  <si>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</si>
  <si>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</si>
  <si>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</si>
  <si>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</si>
  <si>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</si>
  <si>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</si>
  <si>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</si>
  <si>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</si>
  <si>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</si>
  <si>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</si>
  <si>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</si>
  <si>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</si>
  <si>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</si>
  <si>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</si>
  <si>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</si>
  <si>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</si>
  <si>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</si>
  <si>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</si>
  <si>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</si>
  <si>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</si>
  <si>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</si>
  <si>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</si>
  <si>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</si>
  <si>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</si>
  <si>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</si>
  <si>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</si>
  <si>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</si>
  <si>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</si>
  <si>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</si>
  <si>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</si>
  <si>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</si>
  <si>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</si>
  <si>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</si>
  <si>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</si>
  <si>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</si>
  <si>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</si>
  <si>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</si>
  <si>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</si>
  <si>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</si>
  <si>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</si>
  <si>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</si>
  <si>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</si>
  <si>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</si>
  <si>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</si>
  <si>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</si>
  <si>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</si>
  <si>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</si>
  <si>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</si>
  <si>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</si>
  <si>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</si>
  <si>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</si>
  <si>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</si>
  <si>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</si>
  <si>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</si>
  <si>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</si>
  <si>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</si>
  <si>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</si>
  <si>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</si>
  <si>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</si>
  <si>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</si>
  <si>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</si>
  <si>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</si>
  <si>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</si>
  <si>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</si>
  <si>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</si>
  <si>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</si>
  <si>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</si>
  <si>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</si>
  <si>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</si>
  <si>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</si>
  <si>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</si>
  <si>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</si>
  <si>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</si>
  <si>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</si>
  <si>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</si>
  <si>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</si>
  <si>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</si>
  <si>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</si>
  <si>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</si>
  <si>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</si>
  <si>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</si>
  <si>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</si>
  <si>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</si>
  <si>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</si>
  <si>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</si>
  <si>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</si>
  <si>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</si>
  <si>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</si>
  <si>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</si>
  <si>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</si>
  <si>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</si>
  <si>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</si>
  <si>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</si>
  <si>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</si>
  <si>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</si>
  <si>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</si>
  <si>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</si>
  <si>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</si>
  <si>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</si>
  <si>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</si>
  <si>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</si>
  <si>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</si>
  <si>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</si>
  <si>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</si>
  <si>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</si>
  <si>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</si>
  <si>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</si>
  <si>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</si>
  <si>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</si>
  <si>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</si>
  <si>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</si>
  <si>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</si>
  <si>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</si>
  <si>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</si>
  <si>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</si>
  <si>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</si>
  <si>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</si>
  <si>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</si>
  <si>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</si>
  <si>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</si>
  <si>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</si>
  <si>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</si>
  <si>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</si>
  <si>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</si>
  <si>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</si>
  <si>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</si>
  <si>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</si>
  <si>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</si>
  <si>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</si>
  <si>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</si>
  <si>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</si>
  <si>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</si>
  <si>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</si>
  <si>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</si>
  <si>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</si>
  <si>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</si>
  <si>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</si>
  <si>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</si>
  <si>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</si>
  <si>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</si>
  <si>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</si>
  <si>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</si>
  <si>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</si>
  <si>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</si>
  <si>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</si>
  <si>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</si>
  <si>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</si>
  <si>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</si>
  <si>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</si>
  <si>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</si>
  <si>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</si>
  <si>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</si>
  <si>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</si>
  <si>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</si>
  <si>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</si>
  <si>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</si>
  <si>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</si>
  <si>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</si>
  <si>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</si>
  <si>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</si>
  <si>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</si>
  <si>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</si>
  <si>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</si>
  <si>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</si>
  <si>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</si>
  <si>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</si>
  <si>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</si>
  <si>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</si>
  <si>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</si>
  <si>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</si>
  <si>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</si>
  <si>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</si>
  <si>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</si>
  <si>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</si>
  <si>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</si>
  <si>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</si>
  <si>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</si>
  <si>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</si>
  <si>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</si>
  <si>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</si>
  <si>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</si>
  <si>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</si>
  <si>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</si>
  <si>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</si>
  <si>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</si>
  <si>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</si>
  <si>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</si>
  <si>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</si>
  <si>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</si>
  <si>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</si>
  <si>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</si>
  <si>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</si>
  <si>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</si>
  <si>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</si>
  <si>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</si>
  <si>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</si>
  <si>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</si>
  <si>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</si>
  <si>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</si>
  <si>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</si>
  <si>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</si>
  <si>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</si>
  <si>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</si>
  <si>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</si>
  <si>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</si>
  <si>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</si>
  <si>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</si>
  <si>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</si>
  <si>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</si>
  <si>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</si>
  <si>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</si>
  <si>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</si>
  <si>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</si>
  <si>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</si>
  <si>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</si>
  <si>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</si>
  <si>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</si>
  <si>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</si>
  <si>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</si>
  <si>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</si>
  <si>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</si>
  <si>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</si>
  <si>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</si>
  <si>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</si>
  <si>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</si>
  <si>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</si>
  <si>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</si>
  <si>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</si>
  <si>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</si>
  <si>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</si>
  <si>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</si>
  <si>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</si>
  <si>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</si>
  <si>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</si>
  <si>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</si>
  <si>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</si>
  <si>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</si>
  <si>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</si>
  <si>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</si>
  <si>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</si>
  <si>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</si>
  <si>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</si>
  <si>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</si>
  <si>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</si>
  <si>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</si>
  <si>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</si>
  <si>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</si>
  <si>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</si>
  <si>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</si>
  <si>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</si>
  <si>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</si>
  <si>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</si>
  <si>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</si>
  <si>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</si>
  <si>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</si>
  <si>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</si>
  <si>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</si>
  <si>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</si>
  <si>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</si>
  <si>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</si>
  <si>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</si>
  <si>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</si>
  <si>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</si>
  <si>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</si>
  <si>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</si>
  <si>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</si>
  <si>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</si>
  <si>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</si>
  <si>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</si>
  <si>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</si>
  <si>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</si>
  <si>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</si>
  <si>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</si>
  <si>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</si>
  <si>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</si>
  <si>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</si>
  <si>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</si>
  <si>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</si>
  <si>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</si>
  <si>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</si>
  <si>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</si>
  <si>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</si>
  <si>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</si>
  <si>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</si>
  <si>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</si>
  <si>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</si>
  <si>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</si>
  <si>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</si>
  <si>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</si>
  <si>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</si>
  <si>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</si>
  <si>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</si>
  <si>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</si>
  <si>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</si>
  <si>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</si>
  <si>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</si>
  <si>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</si>
  <si>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</si>
  <si>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</si>
  <si>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</si>
  <si>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</si>
  <si>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</si>
  <si>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</si>
  <si>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</si>
  <si>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</si>
  <si>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</si>
  <si>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</si>
  <si>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</si>
  <si>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</si>
  <si>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</si>
  <si>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</si>
  <si>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</si>
  <si>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</si>
  <si>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</si>
  <si>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</si>
  <si>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</si>
  <si>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</si>
  <si>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</si>
  <si>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</si>
  <si>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</si>
  <si>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</si>
  <si>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</si>
  <si>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</si>
  <si>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</si>
  <si>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</si>
  <si>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</si>
  <si>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</si>
  <si>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</si>
  <si>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</si>
  <si>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</si>
  <si>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</si>
  <si>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</si>
  <si>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</si>
  <si>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</si>
  <si>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</si>
  <si>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</si>
  <si>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</si>
  <si>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</si>
  <si>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</si>
  <si>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</si>
  <si>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</si>
  <si>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</si>
  <si>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</si>
  <si>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</si>
  <si>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</si>
  <si>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</si>
  <si>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</si>
  <si>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</si>
  <si>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</si>
  <si>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</si>
  <si>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</si>
  <si>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</si>
  <si>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</si>
  <si>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</si>
  <si>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</si>
  <si>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</si>
  <si>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</si>
  <si>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</si>
  <si>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</si>
  <si>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</si>
  <si>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</si>
  <si>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</si>
  <si>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</si>
  <si>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</si>
  <si>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</si>
  <si>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</si>
  <si>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</si>
  <si>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</si>
  <si>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</si>
  <si>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</si>
  <si>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</si>
  <si>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</si>
  <si>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</si>
  <si>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</si>
  <si>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</si>
  <si>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</si>
  <si>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</si>
  <si>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</si>
  <si>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</si>
  <si>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</si>
  <si>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</si>
  <si>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</si>
  <si>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</si>
  <si>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</si>
  <si>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</si>
  <si>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</si>
  <si>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</si>
  <si>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</si>
  <si>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</si>
  <si>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</si>
  <si>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</si>
  <si>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</si>
  <si>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</si>
  <si>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</si>
  <si>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</si>
  <si>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</si>
  <si>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</si>
  <si>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</si>
  <si>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</si>
  <si>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</si>
  <si>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</si>
  <si>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</si>
  <si>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</si>
  <si>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</si>
  <si>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</si>
  <si>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</si>
  <si>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</si>
  <si>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</si>
  <si>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</si>
  <si>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</si>
  <si>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</si>
  <si>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</si>
  <si>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</si>
  <si>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</si>
  <si>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</si>
  <si>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</si>
  <si>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</si>
  <si>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</si>
  <si>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</si>
  <si>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</si>
  <si>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</si>
  <si>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</si>
  <si>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</si>
  <si>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</si>
  <si>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</si>
  <si>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</si>
  <si>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</si>
  <si>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</si>
  <si>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</si>
  <si>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</si>
  <si>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</si>
  <si>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</si>
  <si>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</si>
  <si>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</si>
  <si>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</si>
  <si>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</si>
  <si>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</si>
  <si>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</si>
  <si>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</si>
  <si>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</si>
  <si>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</si>
  <si>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</si>
  <si>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</si>
  <si>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</si>
  <si>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</si>
  <si>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</si>
  <si>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</si>
  <si>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</si>
  <si>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</si>
  <si>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</si>
  <si>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</si>
  <si>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</si>
  <si>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</si>
  <si>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</si>
  <si>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</si>
  <si>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</si>
  <si>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</si>
  <si>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</si>
  <si>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</si>
  <si>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</si>
  <si>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</si>
  <si>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</si>
  <si>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</si>
  <si>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</si>
  <si>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</si>
  <si>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</si>
  <si>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</si>
  <si>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</si>
  <si>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</si>
  <si>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</si>
  <si>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</si>
  <si>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</si>
  <si>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</si>
  <si>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</si>
  <si>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</si>
  <si>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</si>
  <si>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</si>
  <si>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</si>
  <si>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</si>
  <si>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</si>
  <si>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</si>
  <si>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</si>
  <si>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</si>
  <si>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</si>
  <si>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</si>
  <si>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</si>
  <si>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</si>
  <si>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</si>
  <si>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</si>
  <si>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</si>
  <si>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</si>
  <si>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</si>
  <si>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</si>
  <si>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</si>
  <si>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</si>
  <si>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</si>
  <si>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</si>
  <si>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</si>
  <si>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</si>
  <si>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</si>
  <si>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</si>
  <si>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</si>
  <si>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</si>
  <si>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</si>
  <si>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</si>
  <si>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</si>
  <si>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</si>
  <si>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</si>
  <si>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</si>
  <si>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</si>
  <si>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</si>
  <si>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</si>
  <si>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</si>
  <si>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</si>
  <si>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</si>
  <si>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</si>
  <si>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</si>
  <si>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</si>
  <si>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</si>
  <si>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</si>
  <si>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</si>
  <si>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</si>
  <si>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</si>
  <si>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</si>
  <si>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</si>
  <si>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</si>
  <si>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</si>
  <si>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</si>
  <si>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</si>
  <si>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</si>
  <si>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</si>
  <si>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</si>
  <si>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</si>
  <si>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</si>
  <si>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</si>
  <si>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</si>
  <si>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</si>
  <si>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</si>
  <si>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</si>
  <si>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</si>
  <si>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</si>
  <si>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</si>
  <si>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</si>
  <si>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</si>
  <si>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</si>
  <si>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</si>
  <si>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</si>
  <si>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</si>
  <si>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</si>
  <si>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</si>
  <si>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</si>
  <si>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</si>
  <si>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</si>
  <si>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</si>
  <si>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</si>
  <si>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</si>
  <si>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</si>
  <si>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</si>
  <si>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</si>
  <si>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</si>
  <si>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</si>
  <si>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</si>
  <si>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</si>
  <si>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</si>
  <si>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</si>
  <si>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</si>
  <si>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</si>
  <si>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</si>
  <si>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</si>
  <si>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</si>
  <si>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</si>
  <si>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</si>
  <si>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</si>
  <si>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</si>
  <si>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</si>
  <si>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</si>
  <si>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</si>
  <si>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</si>
  <si>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</si>
  <si>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</si>
  <si>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</si>
  <si>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</si>
  <si>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</si>
  <si>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</si>
  <si>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</si>
  <si>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</si>
  <si>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</si>
  <si>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</si>
  <si>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</si>
  <si>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</si>
  <si>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</si>
  <si>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</si>
  <si>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</si>
  <si>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</si>
  <si>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</si>
  <si>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</si>
  <si>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</si>
  <si>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</si>
  <si>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</si>
  <si>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</si>
  <si>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</si>
  <si>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</si>
  <si>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</si>
  <si>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</si>
  <si>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</si>
  <si>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</si>
  <si>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</si>
  <si>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</si>
  <si>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</si>
  <si>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</si>
  <si>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</si>
  <si>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</si>
  <si>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</si>
  <si>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</si>
  <si>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</si>
  <si>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</si>
  <si>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</si>
  <si>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</si>
  <si>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</si>
  <si>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</si>
  <si>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</si>
  <si>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</si>
  <si>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</si>
  <si>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</si>
  <si>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</si>
  <si>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</si>
  <si>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</si>
  <si>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</si>
  <si>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</si>
  <si>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</si>
  <si>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</si>
  <si>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</si>
  <si>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</si>
  <si>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</si>
  <si>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</si>
  <si>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</si>
  <si>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</si>
  <si>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</si>
  <si>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</si>
  <si>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</si>
  <si>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</si>
  <si>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</si>
  <si>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</si>
  <si>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</si>
  <si>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</si>
  <si>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</si>
  <si>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</si>
  <si>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</si>
  <si>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</si>
  <si>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</si>
  <si>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</si>
  <si>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</si>
  <si>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</si>
  <si>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</si>
  <si>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</si>
  <si>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</si>
  <si>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</si>
  <si>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</si>
  <si>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</si>
  <si>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</si>
  <si>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</si>
  <si>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</si>
  <si>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</si>
  <si>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</si>
  <si>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</si>
  <si>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</si>
  <si>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</si>
  <si>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</si>
  <si>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</si>
  <si>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</si>
  <si>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</si>
  <si>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</si>
  <si>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</si>
  <si>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</si>
  <si>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</si>
  <si>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</si>
  <si>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</si>
  <si>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</si>
  <si>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</si>
  <si>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</si>
  <si>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</si>
  <si>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</si>
  <si>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</si>
  <si>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</si>
  <si>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</si>
  <si>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</si>
  <si>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</si>
  <si>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</si>
  <si>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</si>
  <si>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</si>
  <si>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</si>
  <si>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</si>
  <si>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</si>
  <si>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</si>
  <si>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</si>
  <si>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</si>
  <si>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</si>
  <si>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</si>
  <si>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</si>
  <si>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</si>
  <si>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</si>
  <si>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</si>
  <si>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</si>
  <si>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</si>
  <si>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</si>
  <si>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</si>
  <si>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</si>
  <si>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</si>
  <si>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</si>
  <si>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</si>
  <si>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</si>
  <si>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</si>
  <si>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</si>
  <si>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</si>
  <si>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</si>
  <si>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</si>
  <si>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</si>
  <si>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</si>
  <si>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</si>
  <si>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</si>
  <si>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</si>
  <si>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</si>
  <si>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</si>
  <si>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</si>
  <si>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</si>
  <si>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</si>
  <si>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</si>
  <si>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</si>
  <si>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</si>
  <si>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</si>
  <si>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</si>
  <si>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</si>
  <si>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</si>
  <si>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</si>
  <si>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</si>
  <si>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</si>
  <si>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</si>
  <si>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</si>
  <si>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</si>
  <si>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</si>
  <si>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</si>
  <si>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</si>
  <si>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</si>
  <si>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</si>
  <si>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</si>
  <si>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</si>
  <si>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</si>
  <si>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</si>
  <si>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</si>
  <si>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</si>
  <si>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</si>
  <si>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</si>
  <si>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</si>
  <si>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</si>
  <si>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</si>
  <si>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</si>
  <si>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</si>
  <si>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</si>
  <si>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</si>
  <si>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</si>
  <si>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</si>
  <si>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</si>
  <si>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</si>
  <si>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</si>
  <si>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</si>
  <si>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</si>
  <si>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</si>
  <si>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</si>
  <si>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</si>
  <si>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</si>
  <si>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</si>
  <si>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</si>
  <si>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</si>
  <si>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</si>
  <si>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</si>
  <si>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</si>
  <si>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</si>
  <si>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</si>
  <si>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</si>
  <si>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</si>
  <si>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</si>
  <si>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</si>
  <si>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</si>
  <si>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</si>
  <si>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</si>
  <si>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</si>
  <si>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</si>
  <si>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</si>
  <si>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</si>
  <si>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</si>
  <si>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</si>
  <si>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</si>
  <si>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</si>
  <si>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</si>
  <si>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</si>
  <si>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</si>
  <si>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</si>
  <si>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</si>
  <si>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</si>
  <si>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</si>
  <si>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</si>
  <si>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</si>
  <si>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</si>
  <si>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</si>
  <si>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</si>
  <si>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</si>
  <si>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</si>
  <si>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</si>
  <si>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</si>
  <si>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</si>
  <si>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</si>
  <si>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</si>
  <si>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</si>
  <si>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</si>
  <si>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</si>
  <si>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</si>
  <si>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</si>
  <si>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</si>
  <si>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</si>
  <si>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</si>
  <si>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</si>
  <si>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</si>
  <si>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</si>
  <si>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</si>
  <si>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</si>
  <si>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</si>
  <si>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</si>
  <si>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</si>
  <si>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</si>
  <si>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</si>
  <si>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</si>
  <si>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</si>
  <si>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</si>
  <si>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</si>
  <si>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</si>
  <si>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</si>
  <si>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</si>
  <si>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</si>
  <si>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</si>
  <si>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</si>
  <si>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</si>
  <si>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</si>
  <si>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</si>
  <si>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</si>
  <si>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</si>
  <si>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</si>
  <si>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</si>
  <si>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</si>
  <si>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</si>
  <si>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</si>
  <si>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</si>
  <si>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</si>
  <si>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</si>
  <si>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</si>
  <si>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</si>
  <si>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</si>
  <si>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</si>
  <si>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</si>
  <si>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</si>
  <si>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</si>
  <si>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</si>
  <si>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</si>
  <si>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</si>
  <si>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</si>
  <si>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</si>
  <si>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</si>
  <si>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</si>
  <si>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</si>
  <si>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</si>
  <si>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</si>
  <si>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</si>
  <si>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</si>
  <si>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</si>
  <si>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</si>
  <si>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</si>
  <si>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</si>
  <si>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</si>
  <si>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</si>
  <si>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</si>
  <si>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</si>
  <si>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</si>
  <si>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</si>
  <si>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</si>
  <si>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</si>
  <si>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</si>
  <si>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</si>
  <si>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</si>
  <si>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</si>
  <si>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</si>
  <si>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</si>
  <si>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</si>
  <si>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</si>
  <si>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</si>
  <si>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</si>
  <si>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</si>
  <si>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</si>
  <si>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</si>
  <si>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</si>
  <si>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</si>
  <si>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</si>
  <si>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</si>
  <si>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</si>
  <si>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</si>
  <si>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</si>
  <si>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</si>
  <si>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</si>
  <si>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</si>
  <si>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</si>
  <si>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</si>
  <si>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</si>
  <si>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</si>
  <si>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</si>
  <si>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</si>
  <si>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</si>
  <si>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</si>
  <si>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</si>
  <si>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</si>
  <si>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</si>
  <si>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</si>
  <si>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</si>
  <si>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</si>
  <si>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</si>
  <si>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</si>
  <si>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</si>
  <si>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</si>
  <si>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</si>
  <si>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</si>
  <si>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</si>
  <si>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</si>
  <si>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</si>
  <si>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</si>
  <si>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</si>
  <si>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</si>
  <si>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</si>
  <si>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</si>
  <si>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</si>
  <si>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</si>
  <si>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</si>
  <si>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</si>
  <si>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</si>
  <si>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</si>
  <si>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</si>
  <si>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</si>
  <si>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</si>
  <si>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</si>
  <si>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</si>
  <si>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</si>
  <si>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</si>
  <si>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</si>
  <si>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</si>
  <si>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</si>
  <si>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</si>
  <si>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</si>
  <si>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</si>
  <si>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</si>
  <si>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</si>
  <si>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</si>
  <si>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</si>
  <si>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</si>
  <si>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</si>
  <si>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</si>
  <si>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</si>
  <si>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</si>
  <si>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</si>
  <si>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</si>
  <si>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</si>
  <si>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</si>
  <si>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</si>
  <si>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</si>
  <si>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</si>
  <si>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</si>
  <si>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</si>
  <si>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</si>
  <si>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</si>
  <si>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</si>
  <si>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</si>
  <si>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</si>
  <si>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</si>
  <si>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</si>
  <si>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</si>
  <si>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</si>
  <si>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</si>
  <si>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</si>
  <si>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</si>
  <si>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</si>
  <si>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</si>
  <si>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</si>
  <si>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</si>
  <si>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</si>
  <si>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</si>
  <si>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</si>
  <si>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</si>
  <si>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</si>
  <si>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</si>
  <si>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</si>
  <si>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</si>
  <si>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</si>
  <si>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</si>
  <si>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</si>
  <si>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</si>
  <si>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</si>
  <si>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</si>
  <si>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</si>
  <si>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</si>
  <si>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</si>
  <si>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</si>
  <si>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</si>
  <si>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</si>
  <si>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</si>
  <si>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</si>
  <si>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</si>
  <si>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</si>
  <si>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</si>
  <si>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</si>
  <si>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</si>
  <si>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</si>
  <si>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</si>
  <si>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</si>
  <si>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</si>
  <si>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</si>
  <si>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</si>
  <si>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</si>
  <si>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</si>
  <si>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</si>
  <si>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</si>
  <si>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</si>
  <si>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</si>
  <si>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</si>
  <si>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</si>
  <si>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</si>
  <si>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</si>
  <si>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</si>
  <si>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</si>
  <si>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</si>
  <si>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</si>
  <si>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</si>
  <si>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</si>
  <si>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</si>
  <si>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</si>
  <si>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</si>
  <si>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</si>
  <si>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</si>
  <si>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</si>
  <si>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</si>
  <si>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</si>
  <si>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</si>
  <si>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</si>
  <si>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</si>
  <si>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</si>
  <si>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</si>
  <si>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</si>
  <si>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</si>
  <si>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</si>
  <si>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</si>
  <si>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</si>
  <si>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</si>
  <si>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</si>
  <si>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</si>
  <si>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</si>
  <si>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</si>
  <si>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</si>
  <si>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</si>
  <si>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</si>
  <si>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</si>
  <si>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</si>
  <si>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</si>
  <si>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</si>
  <si>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</si>
  <si>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</si>
  <si>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</si>
  <si>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</si>
  <si>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</si>
  <si>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</si>
  <si>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</si>
  <si>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</si>
  <si>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</si>
  <si>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</si>
  <si>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</si>
  <si>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</si>
  <si>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</si>
  <si>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</si>
  <si>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</si>
  <si>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</si>
  <si>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</si>
  <si>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</si>
  <si>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</si>
  <si>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</si>
  <si>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</si>
  <si>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</si>
  <si>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</si>
  <si>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</si>
  <si>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</si>
  <si>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</si>
  <si>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</si>
  <si>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</si>
  <si>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</si>
  <si>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</si>
  <si>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</si>
  <si>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</si>
  <si>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</si>
  <si>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</si>
  <si>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</si>
  <si>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</si>
  <si>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</si>
  <si>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</si>
  <si>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</si>
  <si>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</si>
  <si>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</si>
  <si>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</si>
  <si>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</si>
  <si>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</si>
  <si>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</si>
  <si>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</si>
  <si>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</si>
  <si>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</si>
  <si>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</si>
  <si>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</si>
  <si>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</si>
  <si>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</si>
  <si>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</si>
  <si>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</si>
  <si>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</si>
  <si>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</si>
  <si>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</si>
  <si>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</si>
  <si>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</si>
  <si>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</si>
  <si>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</si>
  <si>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</si>
  <si>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</si>
  <si>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</si>
  <si>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</si>
  <si>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</si>
  <si>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</si>
  <si>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</si>
  <si>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</si>
  <si>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</si>
  <si>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</si>
  <si>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</si>
  <si>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</si>
  <si>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</si>
  <si>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</si>
  <si>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</si>
  <si>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</si>
  <si>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</si>
  <si>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</si>
  <si>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</si>
  <si>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</si>
  <si>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</si>
  <si>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</si>
  <si>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</si>
  <si>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</si>
  <si>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</si>
  <si>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</si>
  <si>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</si>
  <si>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</si>
  <si>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</si>
  <si>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</si>
  <si>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</si>
  <si>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</si>
  <si>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</si>
  <si>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</si>
  <si>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</si>
  <si>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</si>
  <si>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</si>
  <si>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</si>
  <si>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</si>
  <si>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</si>
  <si>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</si>
  <si>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</si>
  <si>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</si>
  <si>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</si>
  <si>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</si>
  <si>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</si>
  <si>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</si>
  <si>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</si>
  <si>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</si>
  <si>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</si>
  <si>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</si>
  <si>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</si>
  <si>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</si>
  <si>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</si>
  <si>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</si>
  <si>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</si>
  <si>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</si>
  <si>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</si>
  <si>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</si>
  <si>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</si>
  <si>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</si>
  <si>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</si>
  <si>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</si>
  <si>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</si>
  <si>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</si>
  <si>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</si>
  <si>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</si>
  <si>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</si>
  <si>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</si>
  <si>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</si>
  <si>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</si>
  <si>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</si>
  <si>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</si>
  <si>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</si>
  <si>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</si>
  <si>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</si>
  <si>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</si>
  <si>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</si>
  <si>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</si>
  <si>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</si>
  <si>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</si>
  <si>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</si>
  <si>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</si>
  <si>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</si>
  <si>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</si>
  <si>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</si>
  <si>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</si>
  <si>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</si>
  <si>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</si>
  <si>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</si>
  <si>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</si>
  <si>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</si>
  <si>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</si>
  <si>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</si>
  <si>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</si>
  <si>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</si>
  <si>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</si>
  <si>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</si>
  <si>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</si>
  <si>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</si>
  <si>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</si>
  <si>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</si>
  <si>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</si>
  <si>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</si>
  <si>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</si>
  <si>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</si>
  <si>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</si>
  <si>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</si>
  <si>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</si>
  <si>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</si>
  <si>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</si>
  <si>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</si>
  <si>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</si>
  <si>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</si>
  <si>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</si>
  <si>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</si>
  <si>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</si>
  <si>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</si>
  <si>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</si>
  <si>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</si>
  <si>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</si>
  <si>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</si>
  <si>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</si>
  <si>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</si>
  <si>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</si>
  <si>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</si>
  <si>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</si>
  <si>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</si>
  <si>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</si>
  <si>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</si>
  <si>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</si>
  <si>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</si>
  <si>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</si>
  <si>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</si>
  <si>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</si>
  <si>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</si>
  <si>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</si>
  <si>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</si>
  <si>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</si>
  <si>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</si>
  <si>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</si>
  <si>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</si>
  <si>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</si>
  <si>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</si>
  <si>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</si>
  <si>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</si>
  <si>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</si>
  <si>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</si>
  <si>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</si>
  <si>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</si>
  <si>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</si>
  <si>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</si>
  <si>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</si>
  <si>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</si>
  <si>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</si>
  <si>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</si>
  <si>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</si>
  <si>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</si>
  <si>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</si>
  <si>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</si>
  <si>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</si>
  <si>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</si>
  <si>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</si>
  <si>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</si>
  <si>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</si>
  <si>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</si>
  <si>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</si>
  <si>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</si>
  <si>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</si>
  <si>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</si>
  <si>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</si>
  <si>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</si>
  <si>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</si>
  <si>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</si>
  <si>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</si>
  <si>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</si>
  <si>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</si>
  <si>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</si>
  <si>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</si>
  <si>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</si>
  <si>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</si>
  <si>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</si>
  <si>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</si>
  <si>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</si>
  <si>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</si>
  <si>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</si>
  <si>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</si>
  <si>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</si>
  <si>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</si>
  <si>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</si>
  <si>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</si>
  <si>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</si>
  <si>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</si>
  <si>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</si>
  <si>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</si>
  <si>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</si>
  <si>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</si>
  <si>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</si>
  <si>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</si>
  <si>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</si>
  <si>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</si>
  <si>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</si>
  <si>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</si>
  <si>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</si>
  <si>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</si>
  <si>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</si>
  <si>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</si>
  <si>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</si>
  <si>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</si>
  <si>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</si>
  <si>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</si>
  <si>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</si>
  <si>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</si>
  <si>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</si>
  <si>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</si>
  <si>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</si>
  <si>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</si>
  <si>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</si>
  <si>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</si>
  <si>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</si>
  <si>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</si>
  <si>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</si>
  <si>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</si>
  <si>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</si>
  <si>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</si>
  <si>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</si>
  <si>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</si>
  <si>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</si>
  <si>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</si>
  <si>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</si>
  <si>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</si>
  <si>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</si>
  <si>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</si>
  <si>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</si>
  <si>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</si>
  <si>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</si>
  <si>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</si>
  <si>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</si>
  <si>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</si>
  <si>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</si>
  <si>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</si>
  <si>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</si>
  <si>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</si>
  <si>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</si>
  <si>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</si>
  <si>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</si>
  <si>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</si>
  <si>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</si>
  <si>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</si>
  <si>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</si>
  <si>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</si>
  <si>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</si>
  <si>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</si>
  <si>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</si>
  <si>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</si>
  <si>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</si>
  <si>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</si>
  <si>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</si>
  <si>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</si>
  <si>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</si>
  <si>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</si>
  <si>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</si>
  <si>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</si>
  <si>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</si>
  <si>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</si>
  <si>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</si>
  <si>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</si>
  <si>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</si>
  <si>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</si>
  <si>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</si>
  <si>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</si>
  <si>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</si>
  <si>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</si>
  <si>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</si>
  <si>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</si>
  <si>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</si>
  <si>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</si>
  <si>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</si>
  <si>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</si>
  <si>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</si>
  <si>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</si>
  <si>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</si>
  <si>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</si>
  <si>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</si>
  <si>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</si>
  <si>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</si>
  <si>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</si>
  <si>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</si>
  <si>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</si>
  <si>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</si>
  <si>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</si>
  <si>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</si>
  <si>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</si>
  <si>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</si>
  <si>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</si>
  <si>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</si>
  <si>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</si>
  <si>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</si>
  <si>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</si>
  <si>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</si>
  <si>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</si>
  <si>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</si>
  <si>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</si>
  <si>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</si>
  <si>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</si>
  <si>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</si>
  <si>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</si>
  <si>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</si>
  <si>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</si>
  <si>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</si>
  <si>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</si>
  <si>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</si>
  <si>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</si>
  <si>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</si>
  <si>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</si>
  <si>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</si>
  <si>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</si>
  <si>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</si>
  <si>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</si>
  <si>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</si>
  <si>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</si>
  <si>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</si>
  <si>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</si>
  <si>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</si>
  <si>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</si>
  <si>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</si>
  <si>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</si>
  <si>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</si>
  <si>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</si>
  <si>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</si>
  <si>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</si>
  <si>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</si>
  <si>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</si>
  <si>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</si>
  <si>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</si>
  <si>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</si>
  <si>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</si>
  <si>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</si>
  <si>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</si>
  <si>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</si>
  <si>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</si>
  <si>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</si>
  <si>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</si>
  <si>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</si>
  <si>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</si>
  <si>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</si>
  <si>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</si>
  <si>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</si>
  <si>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</si>
  <si>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</si>
  <si>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</si>
  <si>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</si>
  <si>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</si>
  <si>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</si>
  <si>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</si>
  <si>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</si>
  <si>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</si>
  <si>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</si>
  <si>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</si>
  <si>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</si>
  <si>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</si>
  <si>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</si>
  <si>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</si>
  <si>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</si>
  <si>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</si>
  <si>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</si>
  <si>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</si>
  <si>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</si>
  <si>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</si>
  <si>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</si>
  <si>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</si>
  <si>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</si>
  <si>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</si>
  <si>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</si>
  <si>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</si>
  <si>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</si>
  <si>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</si>
  <si>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</si>
  <si>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</si>
  <si>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</si>
  <si>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</si>
  <si>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</si>
  <si>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</si>
  <si>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</si>
  <si>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</si>
  <si>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</si>
  <si>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</si>
  <si>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</si>
  <si>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</si>
  <si>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</si>
  <si>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</si>
  <si>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</si>
  <si>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</si>
  <si>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</si>
  <si>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</si>
  <si>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</si>
  <si>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</si>
  <si>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</si>
  <si>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</si>
  <si>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</si>
  <si>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</si>
  <si>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</si>
  <si>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</si>
  <si>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</si>
  <si>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</si>
  <si>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</si>
  <si>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</si>
  <si>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</si>
  <si>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</si>
  <si>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</si>
  <si>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</si>
  <si>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</si>
  <si>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</si>
  <si>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</si>
  <si>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</si>
  <si>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</si>
  <si>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</si>
  <si>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</si>
  <si>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</si>
  <si>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</si>
  <si>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</si>
  <si>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</si>
  <si>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</si>
  <si>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</si>
  <si>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</si>
  <si>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</si>
  <si>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</si>
  <si>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</si>
  <si>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</si>
  <si>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</si>
  <si>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</si>
  <si>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</si>
  <si>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</si>
  <si>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</si>
  <si>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</si>
  <si>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</si>
  <si>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</si>
  <si>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</si>
  <si>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</si>
  <si>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</si>
  <si>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</si>
  <si>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</si>
  <si>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</si>
  <si>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</si>
  <si>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</si>
  <si>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</si>
  <si>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</si>
  <si>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</si>
  <si>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</si>
  <si>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</si>
  <si>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</si>
  <si>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</si>
  <si>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</si>
  <si>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</si>
  <si>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</si>
  <si>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</si>
  <si>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</si>
  <si>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</si>
  <si>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</si>
  <si>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</si>
  <si>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</si>
  <si>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</si>
  <si>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</si>
  <si>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</si>
  <si>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</si>
  <si>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</si>
  <si>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</si>
  <si>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</si>
  <si>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</si>
  <si>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</si>
  <si>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</si>
  <si>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</si>
  <si>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</si>
  <si>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</si>
  <si>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</si>
  <si>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</si>
  <si>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</si>
  <si>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</si>
  <si>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</si>
  <si>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</si>
  <si>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</si>
  <si>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</si>
  <si>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</si>
  <si>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</si>
  <si>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</si>
  <si>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</si>
  <si>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</si>
  <si>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</si>
  <si>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</si>
  <si>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</si>
  <si>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</si>
  <si>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</si>
  <si>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</si>
  <si>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</si>
  <si>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</si>
  <si>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</si>
  <si>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</si>
  <si>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</si>
  <si>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</si>
  <si>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</si>
  <si>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</si>
  <si>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</si>
  <si>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</si>
  <si>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</si>
  <si>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</si>
  <si>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</si>
  <si>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</si>
  <si>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</si>
  <si>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</si>
  <si>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</si>
  <si>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</si>
  <si>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</si>
  <si>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</si>
  <si>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</si>
  <si>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</si>
  <si>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</si>
  <si>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</si>
  <si>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</si>
  <si>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</si>
  <si>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</si>
  <si>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</si>
  <si>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</si>
  <si>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</si>
  <si>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</si>
  <si>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</si>
  <si>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</si>
  <si>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</si>
  <si>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</si>
  <si>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</si>
  <si>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</si>
  <si>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</si>
  <si>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</si>
  <si>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</si>
  <si>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</si>
  <si>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</si>
  <si>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</si>
  <si>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</si>
  <si>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</si>
  <si>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</si>
  <si>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</si>
  <si>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</si>
  <si>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</si>
  <si>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</si>
  <si>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</si>
  <si>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</si>
  <si>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</si>
  <si>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</si>
  <si>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</si>
  <si>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</si>
  <si>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</si>
  <si>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</si>
  <si>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</si>
  <si>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</si>
  <si>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</si>
  <si>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</si>
  <si>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</si>
  <si>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</si>
  <si>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</si>
  <si>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</si>
  <si>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</si>
  <si>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</si>
  <si>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</si>
  <si>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</si>
  <si>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</si>
  <si>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</si>
  <si>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</si>
  <si>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</si>
  <si>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</si>
  <si>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</si>
  <si>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</si>
  <si>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</si>
  <si>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</si>
  <si>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</si>
  <si>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</si>
  <si>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</si>
  <si>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</si>
  <si>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</si>
  <si>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</si>
  <si>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</si>
  <si>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</si>
  <si>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</si>
  <si>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</si>
  <si>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</si>
  <si>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</si>
  <si>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</si>
  <si>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</si>
  <si>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</si>
  <si>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</si>
  <si>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</si>
  <si>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</si>
  <si>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</si>
  <si>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</si>
  <si>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</si>
  <si>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</si>
  <si>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</si>
  <si>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</si>
  <si>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</si>
  <si>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</si>
  <si>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</si>
  <si>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</si>
  <si>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</si>
  <si>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</si>
  <si>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</si>
  <si>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</si>
  <si>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</si>
  <si>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</si>
  <si>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</si>
  <si>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</si>
  <si>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</si>
  <si>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</si>
  <si>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</si>
  <si>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</si>
  <si>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</si>
  <si>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</si>
  <si>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</si>
  <si>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</si>
  <si>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</si>
  <si>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</si>
  <si>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</si>
  <si>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</si>
  <si>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</si>
  <si>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</si>
  <si>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</si>
  <si>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</si>
  <si>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</si>
  <si>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</si>
  <si>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</si>
  <si>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</si>
  <si>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</si>
  <si>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</si>
  <si>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</si>
  <si>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</si>
  <si>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</si>
  <si>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</si>
  <si>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</si>
  <si>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</si>
  <si>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</si>
  <si>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</si>
  <si>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</si>
  <si>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</si>
  <si>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</si>
  <si>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</si>
  <si>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</si>
  <si>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</si>
  <si>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</si>
  <si>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</si>
  <si>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</si>
  <si>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</si>
  <si>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</si>
  <si>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</si>
  <si>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</si>
  <si>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</si>
  <si>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</si>
  <si>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</si>
  <si>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</si>
  <si>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</si>
  <si>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</si>
  <si>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</si>
  <si>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</si>
  <si>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</si>
  <si>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</si>
  <si>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</si>
  <si>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</si>
  <si>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</si>
  <si>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</si>
  <si>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</si>
  <si>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</si>
  <si>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</si>
  <si>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</si>
  <si>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</si>
  <si>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</si>
  <si>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</si>
  <si>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</si>
  <si>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</si>
  <si>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</si>
  <si>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</si>
  <si>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</si>
  <si>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</si>
  <si>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</si>
  <si>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</si>
  <si>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</si>
  <si>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</si>
  <si>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</si>
  <si>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</si>
  <si>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</si>
  <si>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</si>
  <si>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</si>
  <si>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</si>
  <si>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</si>
  <si>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</si>
  <si>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</si>
  <si>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</si>
  <si>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</si>
  <si>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</si>
  <si>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</si>
  <si>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</si>
  <si>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</si>
  <si>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</si>
  <si>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</si>
  <si>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</si>
  <si>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</si>
  <si>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</si>
  <si>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</si>
  <si>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</si>
  <si>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</si>
  <si>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</si>
  <si>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</si>
  <si>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</si>
  <si>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</si>
  <si>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</si>
  <si>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</si>
  <si>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</si>
  <si>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</si>
  <si>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</si>
  <si>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</si>
  <si>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</si>
  <si>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</si>
  <si>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</si>
  <si>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</si>
  <si>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</si>
  <si>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</si>
  <si>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</si>
  <si>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</si>
  <si>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</si>
  <si>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</si>
  <si>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</si>
  <si>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</si>
  <si>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</si>
  <si>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</si>
  <si>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</si>
  <si>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</si>
  <si>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</si>
  <si>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</si>
  <si>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</si>
  <si>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</si>
  <si>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</si>
  <si>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</si>
  <si>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</si>
  <si>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</si>
  <si>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</si>
  <si>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</si>
  <si>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</si>
  <si>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</si>
  <si>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</si>
  <si>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</si>
  <si>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</si>
  <si>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</si>
  <si>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</si>
  <si>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</si>
  <si>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</si>
  <si>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</si>
  <si>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</si>
  <si>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</si>
  <si>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</si>
  <si>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</si>
  <si>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</si>
  <si>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</si>
  <si>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</si>
  <si>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</si>
  <si>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</si>
  <si>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</si>
  <si>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</si>
  <si>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</si>
  <si>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</si>
  <si>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</si>
  <si>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</si>
  <si>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</si>
  <si>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</si>
  <si>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</si>
  <si>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</si>
  <si>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</si>
  <si>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</si>
  <si>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</si>
  <si>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</si>
  <si>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</si>
  <si>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</si>
  <si>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</si>
  <si>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</si>
  <si>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</si>
  <si>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</si>
  <si>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</si>
  <si>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</si>
  <si>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</si>
  <si>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</si>
  <si>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</si>
  <si>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</si>
  <si>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</si>
  <si>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</si>
  <si>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</si>
  <si>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</si>
  <si>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</si>
  <si>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</si>
  <si>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</si>
  <si>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</si>
  <si>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</si>
  <si>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</si>
  <si>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</si>
  <si>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</si>
  <si>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</si>
  <si>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</si>
  <si>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</si>
  <si>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</si>
  <si>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</si>
  <si>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</si>
  <si>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</si>
  <si>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</si>
  <si>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</si>
  <si>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</si>
  <si>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</si>
  <si>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</si>
  <si>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</si>
  <si>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</si>
  <si>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</si>
  <si>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</si>
  <si>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</si>
  <si>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</si>
  <si>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</si>
  <si>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</si>
  <si>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</si>
  <si>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</si>
  <si>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</si>
  <si>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</si>
  <si>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</si>
  <si>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</si>
  <si>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</si>
  <si>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</si>
  <si>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</si>
  <si>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</si>
  <si>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</si>
  <si>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</si>
  <si>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</si>
  <si>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</si>
  <si>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</si>
  <si>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</si>
  <si>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</si>
  <si>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</si>
  <si>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</si>
  <si>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</si>
  <si>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</si>
  <si>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</si>
  <si>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</si>
  <si>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</si>
  <si>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</si>
  <si>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</si>
  <si>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</si>
  <si>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</si>
  <si>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</si>
  <si>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</si>
  <si>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</si>
  <si>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</si>
  <si>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</si>
  <si>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</si>
  <si>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</si>
  <si>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</si>
  <si>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</si>
  <si>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</si>
  <si>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</si>
  <si>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</si>
  <si>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</si>
  <si>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</si>
  <si>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</si>
  <si>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</si>
  <si>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</si>
  <si>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</si>
  <si>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</si>
  <si>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</si>
  <si>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</si>
  <si>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</si>
  <si>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</si>
  <si>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</si>
  <si>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</si>
  <si>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</si>
  <si>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</si>
  <si>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</si>
  <si>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</si>
  <si>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</si>
  <si>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</si>
  <si>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</si>
  <si>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</si>
  <si>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</si>
  <si>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</si>
  <si>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</si>
  <si>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</si>
  <si>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</si>
  <si>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</si>
  <si>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</si>
  <si>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</si>
  <si>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</si>
  <si>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</si>
  <si>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</si>
  <si>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</si>
  <si>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</si>
  <si>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</si>
  <si>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</si>
  <si>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</si>
  <si>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</si>
  <si>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</si>
  <si>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</si>
  <si>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</si>
  <si>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</si>
  <si>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</si>
  <si>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</si>
  <si>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</si>
  <si>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</si>
  <si>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</si>
  <si>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</si>
  <si>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</si>
  <si>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</si>
  <si>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</si>
  <si>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</si>
  <si>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</si>
  <si>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</si>
  <si>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</si>
  <si>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</si>
  <si>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</si>
  <si>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</si>
  <si>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</si>
  <si>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</si>
  <si>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</si>
  <si>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</si>
  <si>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</si>
  <si>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</si>
  <si>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</si>
  <si>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</si>
  <si>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</si>
  <si>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</si>
  <si>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</si>
  <si>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</si>
  <si>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</si>
  <si>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</si>
  <si>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</si>
  <si>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</si>
  <si>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</si>
  <si>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</si>
  <si>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</si>
  <si>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</si>
  <si>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</si>
  <si>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</si>
  <si>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</si>
  <si>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</si>
  <si>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</si>
  <si>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</si>
  <si>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</si>
  <si>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</si>
  <si>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</si>
  <si>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</si>
  <si>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</si>
  <si>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</si>
  <si>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</si>
  <si>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</si>
  <si>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</si>
  <si>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</si>
  <si>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</si>
  <si>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</si>
  <si>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</si>
  <si>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</si>
  <si>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</si>
  <si>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</si>
  <si>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</si>
  <si>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</si>
  <si>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</si>
  <si>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</si>
  <si>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</si>
  <si>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</si>
  <si>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</si>
  <si>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</si>
  <si>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</si>
  <si>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</si>
  <si>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</si>
  <si>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</si>
  <si>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</si>
  <si>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</si>
  <si>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</si>
  <si>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</si>
  <si>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</si>
  <si>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</si>
  <si>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</si>
  <si>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</si>
  <si>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</si>
  <si>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</si>
  <si>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</si>
  <si>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</si>
  <si>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</si>
  <si>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</si>
  <si>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</si>
  <si>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</si>
  <si>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</si>
  <si>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</si>
  <si>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</si>
  <si>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</si>
  <si>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</si>
  <si>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</si>
  <si>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</si>
  <si>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</si>
  <si>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</si>
  <si>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</si>
  <si>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</si>
  <si>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</si>
  <si>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</si>
  <si>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</si>
  <si>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</si>
  <si>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</si>
  <si>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</si>
  <si>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</si>
  <si>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</si>
  <si>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</si>
  <si>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</si>
  <si>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</si>
  <si>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</si>
  <si>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</si>
  <si>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</si>
  <si>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</si>
  <si>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</si>
  <si>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</si>
  <si>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</si>
  <si>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</si>
  <si>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</si>
  <si>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</si>
  <si>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</si>
  <si>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</si>
  <si>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</si>
  <si>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</si>
  <si>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</si>
  <si>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</si>
  <si>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</si>
  <si>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</si>
  <si>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</si>
  <si>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</si>
  <si>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</si>
  <si>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</si>
  <si>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</si>
  <si>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</si>
  <si>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</si>
  <si>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</si>
  <si>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</si>
  <si>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</si>
  <si>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</si>
  <si>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</si>
  <si>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</si>
  <si>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</si>
  <si>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</si>
  <si>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</si>
  <si>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</si>
  <si>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</si>
  <si>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</si>
  <si>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</si>
  <si>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</si>
  <si>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</si>
  <si>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</si>
  <si>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</si>
  <si>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</si>
  <si>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</si>
  <si>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</si>
  <si>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</si>
  <si>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</si>
  <si>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</si>
  <si>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</si>
  <si>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</si>
  <si>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</si>
  <si>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</si>
  <si>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</si>
  <si>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</si>
  <si>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</si>
  <si>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</si>
  <si>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</si>
  <si>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</si>
  <si>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</si>
  <si>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</si>
  <si>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</si>
  <si>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</si>
  <si>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</si>
  <si>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</si>
  <si>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</si>
  <si>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</si>
  <si>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</si>
  <si>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</si>
  <si>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</si>
  <si>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</si>
  <si>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</si>
  <si>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</si>
  <si>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</si>
  <si>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</si>
  <si>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</si>
  <si>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</si>
  <si>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</si>
  <si>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</si>
  <si>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</si>
  <si>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</si>
  <si>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</si>
  <si>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</si>
  <si>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</si>
  <si>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</si>
  <si>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</si>
  <si>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</si>
  <si>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</si>
  <si>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</si>
  <si>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</si>
  <si>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</si>
  <si>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</si>
  <si>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</si>
  <si>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</si>
  <si>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</si>
  <si>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</si>
  <si>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</si>
  <si>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</si>
  <si>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</si>
  <si>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</si>
  <si>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</si>
  <si>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</si>
  <si>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</si>
  <si>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</si>
  <si>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</si>
  <si>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</si>
  <si>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</si>
  <si>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</si>
  <si>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</si>
  <si>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</si>
  <si>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</si>
  <si>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</si>
  <si>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</si>
  <si>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</si>
  <si>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</si>
  <si>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</si>
  <si>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</si>
  <si>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</si>
  <si>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</si>
  <si>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</si>
  <si>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</si>
  <si>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</si>
  <si>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</si>
  <si>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</si>
  <si>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</si>
  <si>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</si>
  <si>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</si>
  <si>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</si>
  <si>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</si>
  <si>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</si>
  <si>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</si>
  <si>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</si>
  <si>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</si>
  <si>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</si>
  <si>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</si>
  <si>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</si>
  <si>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</si>
  <si>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</si>
  <si>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</si>
  <si>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</si>
  <si>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</si>
  <si>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</si>
  <si>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</si>
  <si>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</si>
  <si>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</si>
  <si>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</si>
  <si>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</si>
  <si>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</si>
  <si>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</si>
  <si>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</si>
  <si>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</si>
  <si>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</si>
  <si>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</si>
  <si>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</si>
  <si>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</si>
  <si>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</si>
  <si>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</si>
  <si>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</si>
  <si>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</si>
  <si>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</si>
  <si>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</si>
  <si>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</si>
  <si>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</si>
  <si>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</si>
  <si>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</si>
  <si>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</si>
  <si>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</si>
  <si>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</si>
  <si>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</si>
  <si>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</si>
  <si>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</si>
  <si>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</si>
  <si>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</si>
  <si>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</si>
  <si>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</si>
  <si>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</si>
  <si>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</si>
  <si>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</si>
  <si>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</si>
  <si>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</si>
  <si>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</si>
  <si>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</si>
  <si>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</si>
  <si>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</si>
  <si>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</si>
  <si>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</si>
  <si>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</si>
  <si>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</si>
  <si>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</si>
  <si>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</si>
  <si>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</si>
  <si>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</si>
  <si>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</si>
  <si>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</si>
  <si>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</si>
  <si>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</si>
  <si>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</si>
  <si>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</si>
  <si>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</si>
  <si>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</si>
  <si>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</si>
  <si>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</si>
  <si>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</si>
  <si>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</si>
  <si>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</si>
  <si>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</si>
  <si>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</si>
  <si>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</si>
  <si>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</si>
  <si>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</si>
  <si>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</si>
  <si>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</si>
  <si>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</si>
  <si>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</si>
  <si>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</si>
  <si>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</si>
  <si>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</si>
  <si>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</si>
  <si>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</si>
  <si>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</si>
  <si>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</si>
  <si>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</si>
  <si>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</si>
  <si>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</si>
  <si>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</si>
  <si>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</si>
  <si>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</si>
  <si>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</si>
  <si>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</si>
  <si>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</si>
  <si>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</si>
  <si>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</si>
  <si>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</si>
  <si>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</si>
  <si>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</si>
  <si>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</si>
  <si>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</si>
  <si>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</si>
  <si>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</si>
  <si>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</si>
  <si>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</si>
  <si>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</si>
  <si>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</si>
  <si>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</si>
  <si>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</si>
  <si>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</si>
  <si>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</si>
  <si>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</si>
  <si>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</si>
  <si>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</si>
  <si>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</si>
  <si>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</si>
  <si>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</si>
  <si>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</si>
  <si>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</si>
  <si>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</si>
  <si>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</si>
  <si>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</si>
  <si>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</si>
  <si>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</si>
  <si>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</si>
  <si>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</si>
  <si>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</si>
  <si>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</si>
  <si>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</si>
  <si>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</si>
  <si>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</si>
  <si>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</si>
  <si>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</si>
  <si>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</si>
  <si>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</si>
  <si>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</si>
  <si>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</si>
  <si>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</si>
  <si>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</si>
  <si>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</si>
  <si>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</si>
  <si>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</si>
  <si>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</si>
  <si>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</si>
  <si>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</si>
  <si>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</si>
  <si>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</si>
  <si>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</si>
  <si>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</si>
  <si>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</si>
  <si>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</si>
  <si>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</si>
  <si>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</si>
  <si>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</si>
  <si>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</si>
  <si>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</si>
  <si>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</si>
  <si>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</si>
  <si>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</si>
  <si>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</si>
  <si>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</si>
  <si>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</si>
  <si>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</si>
  <si>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</si>
  <si>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</si>
  <si>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</si>
  <si>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</si>
  <si>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</si>
  <si>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</si>
  <si>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</si>
  <si>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</si>
  <si>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</si>
  <si>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</si>
  <si>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</si>
  <si>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</si>
  <si>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</si>
  <si>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</si>
  <si>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</si>
  <si>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</si>
  <si>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</si>
  <si>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</si>
  <si>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</si>
  <si>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</si>
  <si>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</si>
  <si>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</si>
  <si>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</si>
  <si>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</si>
  <si>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</si>
  <si>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</si>
  <si>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</si>
  <si>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</si>
  <si>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</si>
  <si>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</si>
  <si>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</si>
  <si>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</si>
  <si>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</si>
  <si>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</si>
  <si>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</si>
  <si>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</si>
  <si>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</si>
  <si>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</si>
  <si>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</si>
  <si>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</si>
  <si>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</si>
  <si>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</si>
  <si>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</si>
  <si>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</si>
  <si>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</si>
  <si>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</si>
  <si>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</si>
  <si>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</si>
  <si>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</si>
  <si>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</si>
  <si>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</si>
  <si>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</si>
  <si>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</si>
  <si>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</si>
  <si>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</si>
  <si>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</si>
  <si>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</si>
  <si>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</si>
  <si>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</si>
  <si>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</si>
  <si>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</si>
  <si>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</si>
  <si>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</si>
  <si>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</si>
  <si>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</si>
  <si>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</si>
  <si>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</si>
  <si>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</si>
  <si>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</si>
  <si>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</si>
  <si>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</si>
  <si>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</si>
  <si>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</si>
  <si>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</si>
  <si>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</si>
  <si>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</si>
  <si>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</si>
  <si>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</si>
  <si>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</si>
  <si>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</si>
  <si>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</si>
  <si>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</si>
  <si>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</si>
  <si>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</si>
  <si>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</si>
  <si>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</si>
  <si>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</si>
  <si>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</si>
  <si>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</si>
  <si>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</si>
  <si>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</si>
  <si>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</si>
  <si>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</si>
  <si>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</si>
  <si>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</si>
  <si>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</si>
  <si>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</si>
  <si>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</si>
  <si>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</si>
  <si>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</si>
  <si>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</si>
  <si>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</si>
  <si>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</si>
  <si>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</si>
  <si>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</si>
  <si>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</si>
  <si>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</si>
  <si>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</si>
  <si>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</si>
  <si>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</si>
  <si>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</si>
  <si>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</si>
  <si>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</si>
  <si>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</si>
  <si>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</si>
  <si>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</si>
  <si>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</si>
  <si>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</si>
  <si>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</si>
  <si>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</si>
  <si>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</si>
  <si>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</si>
  <si>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</si>
  <si>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</si>
  <si>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</si>
  <si>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</si>
  <si>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</si>
  <si>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</si>
  <si>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</si>
  <si>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</si>
  <si>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</si>
  <si>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</si>
  <si>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</si>
  <si>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</si>
  <si>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</si>
  <si>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</si>
  <si>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</si>
  <si>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</si>
  <si>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</si>
  <si>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</si>
  <si>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</si>
  <si>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</si>
  <si>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</si>
  <si>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</si>
  <si>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</si>
  <si>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</si>
  <si>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</si>
  <si>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</si>
  <si>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</si>
  <si>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</si>
  <si>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</si>
  <si>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</si>
  <si>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</si>
  <si>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</si>
  <si>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</si>
  <si>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</si>
  <si>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</si>
  <si>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</si>
  <si>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</si>
  <si>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</si>
  <si>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</si>
  <si>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</si>
  <si>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</si>
  <si>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</si>
  <si>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</si>
  <si>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</si>
  <si>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</si>
  <si>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</si>
  <si>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</si>
  <si>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</si>
  <si>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</si>
  <si>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</si>
  <si>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</si>
  <si>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</si>
  <si>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</si>
  <si>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</si>
  <si>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</si>
  <si>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</si>
  <si>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</si>
  <si>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</si>
  <si>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</si>
  <si>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</si>
  <si>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</si>
  <si>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</si>
  <si>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</si>
  <si>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</si>
  <si>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</si>
  <si>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</si>
  <si>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</si>
  <si>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</si>
  <si>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</si>
  <si>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</si>
  <si>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</si>
  <si>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</si>
  <si>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</si>
  <si>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</si>
  <si>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</si>
  <si>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</si>
  <si>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</si>
  <si>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</si>
  <si>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</si>
  <si>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</si>
  <si>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</si>
  <si>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</si>
  <si>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</si>
  <si>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</si>
  <si>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</si>
  <si>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</si>
  <si>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</si>
  <si>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</si>
  <si>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</si>
  <si>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</si>
  <si>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</si>
  <si>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</si>
  <si>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</si>
  <si>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</si>
  <si>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</si>
  <si>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</si>
  <si>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</si>
  <si>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</si>
  <si>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</si>
  <si>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</si>
  <si>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</si>
  <si>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</si>
  <si>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</si>
  <si>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</si>
  <si>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</si>
  <si>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</si>
  <si>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</si>
  <si>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</si>
  <si>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</si>
  <si>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</si>
  <si>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</si>
  <si>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</si>
  <si>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</si>
  <si>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</si>
  <si>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</si>
  <si>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</si>
  <si>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</si>
  <si>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</si>
  <si>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</si>
  <si>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</si>
  <si>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</si>
  <si>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</si>
  <si>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</si>
  <si>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</si>
  <si>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</si>
  <si>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</si>
  <si>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</si>
  <si>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</si>
  <si>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</si>
  <si>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</si>
  <si>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</si>
  <si>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</si>
  <si>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</si>
  <si>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</si>
  <si>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</si>
  <si>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</si>
  <si>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</si>
  <si>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</si>
  <si>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</si>
  <si>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</si>
  <si>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</si>
  <si>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</si>
  <si>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</si>
  <si>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</si>
  <si>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</si>
  <si>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</si>
  <si>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</si>
  <si>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</si>
  <si>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</si>
  <si>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</si>
  <si>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</si>
  <si>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</si>
  <si>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</si>
  <si>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</si>
  <si>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</si>
  <si>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</si>
  <si>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</si>
  <si>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</si>
  <si>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</si>
  <si>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</si>
  <si>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</si>
  <si>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</si>
  <si>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</si>
  <si>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</si>
  <si>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</si>
  <si>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</si>
  <si>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</si>
  <si>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</si>
  <si>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</si>
  <si>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</si>
  <si>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</si>
  <si>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</si>
  <si>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</si>
  <si>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</si>
  <si>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</si>
  <si>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</si>
  <si>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</si>
  <si>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</si>
  <si>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</si>
  <si>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</si>
  <si>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</si>
  <si>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</si>
  <si>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</si>
  <si>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</si>
  <si>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</si>
  <si>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</si>
  <si>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</si>
  <si>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</si>
  <si>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</si>
  <si>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</si>
  <si>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</si>
  <si>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</si>
  <si>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</si>
  <si>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</si>
  <si>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</si>
  <si>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</si>
  <si>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</si>
  <si>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</si>
  <si>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</si>
  <si>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</si>
  <si>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</si>
  <si>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</si>
  <si>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</si>
  <si>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</si>
  <si>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</si>
  <si>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</si>
  <si>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</si>
  <si>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</si>
  <si>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</si>
  <si>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</si>
  <si>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</si>
  <si>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</si>
  <si>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</si>
  <si>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</si>
  <si>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</si>
  <si>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</si>
  <si>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</si>
  <si>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</si>
  <si>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</si>
  <si>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</si>
  <si>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</si>
  <si>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</si>
  <si>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</si>
  <si>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</si>
  <si>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</si>
  <si>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</si>
  <si>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</si>
  <si>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</si>
  <si>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</si>
  <si>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</si>
  <si>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</si>
  <si>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</si>
  <si>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</si>
  <si>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</si>
  <si>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</si>
  <si>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</si>
  <si>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</si>
  <si>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</si>
  <si>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</si>
  <si>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</si>
  <si>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</si>
  <si>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</si>
  <si>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</si>
  <si>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</si>
  <si>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</si>
  <si>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</si>
  <si>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</si>
  <si>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</si>
  <si>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</si>
  <si>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</si>
  <si>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</si>
  <si>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</si>
  <si>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</si>
  <si>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</si>
  <si>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</si>
  <si>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</si>
  <si>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</si>
  <si>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</si>
  <si>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</si>
  <si>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</si>
  <si>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</si>
  <si>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</si>
  <si>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</si>
  <si>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</si>
  <si>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</si>
  <si>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</si>
  <si>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</si>
  <si>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</si>
  <si>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</si>
  <si>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</si>
  <si>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</si>
  <si>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</si>
  <si>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</si>
  <si>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</si>
  <si>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</si>
  <si>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</si>
  <si>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</si>
  <si>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</si>
  <si>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</si>
  <si>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</si>
  <si>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</si>
  <si>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</si>
  <si>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</si>
  <si>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</si>
  <si>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</si>
  <si>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</si>
  <si>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</si>
  <si>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</si>
  <si>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</si>
  <si>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</si>
  <si>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</si>
  <si>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</si>
  <si>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</si>
  <si>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</si>
  <si>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</si>
  <si>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</si>
  <si>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</si>
  <si>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</si>
  <si>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</si>
  <si>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</si>
  <si>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</si>
  <si>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</si>
  <si>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</si>
  <si>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</si>
  <si>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</si>
  <si>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</si>
  <si>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</si>
  <si>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</si>
  <si>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</si>
  <si>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</si>
  <si>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</si>
  <si>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</si>
  <si>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</si>
  <si>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</si>
  <si>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</si>
  <si>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</si>
  <si>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</si>
  <si>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</si>
  <si>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</si>
  <si>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</si>
  <si>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</si>
  <si>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</si>
  <si>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</si>
  <si>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</si>
  <si>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</si>
  <si>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</si>
  <si>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</si>
  <si>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</si>
  <si>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</si>
  <si>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</si>
  <si>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</si>
  <si>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</si>
  <si>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</si>
  <si>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</si>
  <si>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</si>
  <si>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</si>
  <si>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</si>
  <si>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</si>
  <si>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</si>
  <si>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</si>
  <si>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</si>
  <si>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</si>
  <si>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</si>
  <si>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</si>
  <si>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</si>
  <si>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</si>
  <si>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</si>
  <si>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</si>
  <si>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</si>
  <si>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</si>
  <si>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</si>
  <si>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</si>
  <si>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</si>
  <si>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</si>
  <si>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</si>
  <si>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</si>
  <si>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</si>
  <si>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</si>
  <si>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</si>
  <si>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</si>
  <si>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</si>
  <si>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</si>
  <si>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</si>
  <si>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</si>
  <si>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</si>
  <si>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</si>
  <si>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</si>
  <si>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</si>
  <si>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</si>
  <si>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</si>
  <si>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</si>
  <si>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</si>
  <si>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</si>
  <si>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</si>
  <si>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</si>
  <si>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</si>
  <si>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</si>
  <si>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</si>
  <si>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</si>
  <si>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</si>
  <si>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</si>
  <si>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</si>
  <si>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</si>
  <si>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</si>
  <si>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</si>
  <si>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</si>
  <si>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</si>
  <si>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</si>
  <si>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</si>
  <si>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</si>
  <si>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</si>
  <si>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</si>
  <si>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</si>
  <si>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</si>
  <si>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</si>
  <si>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</si>
  <si>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</si>
  <si>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</si>
  <si>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</si>
  <si>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</si>
  <si>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</si>
  <si>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</si>
  <si>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</si>
  <si>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</si>
  <si>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</si>
  <si>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</si>
  <si>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</si>
  <si>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</si>
  <si>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</si>
  <si>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</si>
  <si>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</si>
  <si>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</si>
  <si>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</si>
  <si>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</si>
  <si>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</si>
  <si>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</si>
  <si>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</si>
  <si>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</si>
  <si>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</si>
  <si>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</si>
  <si>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</si>
  <si>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</si>
  <si>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</si>
  <si>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</si>
  <si>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</si>
  <si>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</si>
  <si>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</si>
  <si>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</si>
  <si>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</si>
  <si>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</si>
  <si>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</si>
  <si>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</si>
  <si>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</si>
  <si>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</si>
  <si>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</si>
  <si>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</si>
  <si>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</si>
  <si>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</si>
  <si>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</si>
  <si>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</si>
  <si>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</si>
  <si>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</si>
  <si>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</si>
  <si>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</si>
  <si>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</si>
  <si>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</si>
  <si>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</si>
  <si>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</si>
  <si>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</si>
  <si>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</si>
  <si>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</si>
  <si>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</si>
  <si>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</si>
  <si>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</si>
  <si>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</si>
  <si>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</si>
  <si>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</si>
  <si>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</si>
  <si>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</si>
  <si>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</si>
  <si>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</si>
  <si>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</si>
  <si>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</si>
  <si>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</si>
  <si>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</si>
  <si>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</si>
  <si>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</si>
  <si>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</si>
  <si>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</si>
  <si>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</si>
  <si>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</si>
  <si>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</si>
  <si>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</si>
  <si>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</si>
  <si>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</si>
  <si>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</si>
  <si>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</si>
  <si>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</si>
  <si>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</si>
  <si>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</si>
  <si>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</si>
  <si>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</si>
  <si>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</si>
  <si>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</si>
  <si>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</si>
  <si>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</si>
  <si>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</si>
  <si>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</si>
  <si>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</si>
  <si>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</si>
  <si>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</si>
  <si>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</si>
  <si>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</si>
  <si>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</si>
  <si>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</si>
  <si>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</si>
  <si>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</si>
  <si>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</si>
  <si>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</si>
  <si>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</si>
  <si>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</si>
  <si>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</si>
  <si>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</si>
  <si>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</si>
  <si>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</si>
  <si>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</si>
  <si>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</si>
  <si>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</si>
  <si>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</si>
  <si>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</si>
  <si>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</si>
  <si>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</si>
  <si>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</si>
  <si>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</si>
  <si>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</si>
  <si>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</si>
  <si>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</si>
  <si>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</si>
  <si>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</si>
  <si>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</si>
  <si>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</si>
  <si>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</si>
  <si>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</si>
  <si>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</si>
  <si>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</si>
  <si>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</si>
  <si>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</si>
  <si>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</si>
  <si>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</si>
  <si>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</si>
  <si>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</si>
  <si>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</si>
  <si>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</si>
  <si>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</si>
  <si>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</si>
  <si>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</si>
  <si>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</si>
  <si>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</si>
  <si>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</si>
  <si>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</si>
  <si>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</si>
  <si>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</si>
  <si>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</si>
  <si>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</si>
  <si>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</si>
  <si>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</si>
  <si>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</si>
  <si>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</si>
  <si>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</si>
  <si>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</si>
  <si>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</si>
  <si>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</si>
  <si>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</si>
  <si>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</si>
  <si>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</si>
  <si>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</si>
  <si>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</si>
  <si>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</si>
  <si>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</si>
  <si>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</si>
  <si>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</si>
  <si>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</si>
  <si>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</si>
  <si>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</si>
  <si>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</si>
  <si>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</si>
  <si>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</si>
  <si>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</si>
  <si>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</si>
  <si>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</si>
  <si>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</si>
  <si>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</si>
  <si>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</si>
  <si>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</si>
  <si>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</si>
  <si>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</si>
  <si>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</si>
  <si>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</si>
  <si>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</si>
  <si>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</si>
  <si>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</si>
  <si>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</si>
  <si>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</si>
  <si>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</si>
  <si>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</si>
  <si>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</si>
  <si>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</si>
  <si>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</si>
  <si>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</si>
  <si>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</si>
  <si>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</si>
  <si>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</si>
  <si>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</si>
  <si>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</si>
  <si>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</si>
  <si>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</si>
  <si>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</si>
  <si>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</si>
  <si>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</si>
  <si>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</si>
  <si>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</si>
  <si>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</si>
  <si>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</si>
  <si>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</si>
  <si>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</si>
  <si>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</si>
  <si>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</si>
  <si>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</si>
  <si>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</si>
  <si>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</si>
  <si>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</si>
  <si>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</si>
  <si>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</si>
  <si>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</si>
  <si>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</si>
  <si>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</si>
  <si>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</si>
  <si>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</si>
  <si>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</si>
  <si>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</si>
  <si>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</si>
  <si>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</si>
  <si>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</si>
  <si>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</si>
  <si>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</si>
  <si>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</si>
  <si>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</si>
  <si>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</si>
  <si>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</si>
  <si>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</si>
  <si>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</si>
  <si>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</si>
  <si>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</si>
  <si>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</si>
  <si>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</si>
  <si>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</si>
  <si>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</si>
  <si>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</si>
  <si>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</si>
  <si>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</si>
  <si>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</si>
  <si>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</si>
  <si>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</si>
  <si>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</si>
  <si>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</si>
  <si>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</si>
  <si>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</si>
  <si>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</si>
  <si>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</si>
  <si>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</si>
  <si>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</si>
  <si>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</si>
  <si>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</si>
  <si>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</si>
  <si>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</si>
  <si>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</si>
  <si>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</si>
  <si>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</si>
  <si>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</si>
  <si>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</si>
  <si>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</si>
  <si>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</si>
  <si>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</si>
  <si>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</si>
  <si>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</si>
  <si>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</si>
  <si>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</si>
  <si>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</si>
  <si>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</si>
  <si>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</si>
  <si>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</si>
  <si>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</si>
  <si>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</si>
  <si>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</si>
  <si>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</si>
  <si>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</si>
  <si>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</si>
  <si>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</si>
  <si>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</si>
  <si>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</si>
  <si>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</si>
  <si>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</si>
  <si>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</si>
  <si>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</si>
  <si>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</si>
  <si>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</si>
  <si>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</si>
  <si>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</si>
  <si>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</si>
  <si>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</si>
  <si>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</si>
  <si>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</si>
  <si>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</si>
  <si>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</si>
  <si>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</si>
  <si>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</si>
  <si>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</si>
  <si>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</si>
  <si>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</si>
  <si>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</si>
  <si>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</si>
  <si>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</si>
  <si>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</si>
  <si>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</si>
  <si>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</si>
  <si>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</si>
  <si>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</si>
  <si>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</si>
  <si>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</si>
  <si>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</si>
  <si>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</si>
  <si>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</si>
  <si>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</si>
  <si>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</si>
  <si>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</si>
  <si>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</si>
  <si>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</si>
  <si>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</si>
  <si>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</si>
  <si>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</si>
  <si>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</si>
  <si>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</si>
  <si>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</si>
  <si>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</si>
  <si>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</si>
  <si>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</si>
  <si>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</si>
  <si>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</si>
  <si>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</si>
  <si>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</si>
  <si>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</si>
  <si>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</si>
  <si>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</si>
  <si>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</si>
  <si>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</si>
  <si>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</si>
  <si>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</si>
  <si>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</si>
  <si>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</si>
  <si>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</si>
  <si>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</si>
  <si>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</si>
  <si>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</si>
  <si>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</si>
  <si>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</si>
  <si>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</si>
  <si>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</si>
  <si>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</si>
  <si>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</si>
  <si>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</si>
  <si>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</si>
  <si>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</si>
  <si>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</si>
  <si>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</si>
  <si>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</si>
  <si>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</si>
  <si>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</si>
  <si>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</si>
  <si>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</si>
  <si>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</si>
  <si>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</si>
  <si>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</si>
  <si>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</si>
  <si>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</si>
  <si>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</si>
  <si>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</si>
  <si>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</si>
  <si>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</si>
  <si>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</si>
  <si>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</si>
  <si>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</si>
  <si>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</si>
  <si>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</si>
  <si>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</si>
  <si>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</si>
  <si>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</si>
  <si>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</si>
  <si>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</si>
  <si>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</si>
  <si>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</si>
  <si>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</si>
  <si>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</si>
  <si>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</si>
  <si>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</si>
  <si>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</si>
  <si>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</si>
  <si>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</si>
  <si>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</si>
  <si>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</si>
  <si>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</si>
  <si>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</si>
  <si>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</si>
  <si>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</si>
  <si>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</si>
  <si>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</si>
  <si>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</si>
  <si>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</si>
  <si>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</si>
  <si>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</si>
  <si>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</si>
  <si>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</si>
  <si>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</si>
  <si>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</si>
  <si>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</si>
  <si>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</si>
  <si>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</si>
  <si>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</si>
  <si>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</si>
  <si>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</si>
  <si>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</si>
  <si>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</si>
  <si>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</si>
  <si>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</si>
  <si>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</si>
  <si>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</si>
  <si>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</si>
  <si>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</si>
  <si>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</si>
  <si>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</si>
  <si>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</si>
  <si>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</si>
  <si>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</si>
  <si>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</si>
  <si>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</si>
  <si>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</si>
  <si>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</si>
  <si>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</si>
  <si>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</si>
  <si>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</si>
  <si>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</si>
  <si>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</si>
  <si>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</si>
  <si>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</si>
  <si>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</si>
  <si>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</si>
  <si>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</si>
  <si>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</si>
  <si>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</si>
  <si>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</si>
  <si>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</si>
  <si>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</si>
  <si>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</si>
  <si>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</si>
  <si>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</si>
  <si>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</si>
  <si>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</si>
  <si>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</si>
  <si>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</si>
  <si>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</si>
  <si>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</si>
  <si>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</si>
  <si>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</si>
  <si>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</si>
  <si>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</si>
  <si>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</si>
  <si>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</si>
  <si>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</si>
  <si>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</si>
  <si>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</si>
  <si>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</si>
  <si>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</si>
  <si>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</si>
  <si>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</si>
  <si>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</si>
  <si>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</si>
  <si>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</si>
  <si>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</si>
  <si>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</si>
  <si>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</si>
  <si>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</si>
  <si>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</si>
  <si>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</si>
  <si>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</si>
  <si>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</si>
  <si>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</si>
  <si>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</si>
  <si>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</si>
  <si>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</si>
  <si>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</si>
  <si>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</si>
  <si>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</si>
  <si>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</si>
  <si>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</si>
  <si>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</si>
  <si>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</si>
  <si>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</si>
  <si>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</si>
  <si>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</si>
  <si>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</si>
  <si>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</si>
  <si>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</si>
  <si>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</si>
  <si>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</si>
  <si>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</si>
  <si>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</si>
  <si>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</si>
  <si>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</si>
  <si>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</si>
  <si>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</si>
  <si>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</si>
  <si>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</si>
  <si>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</si>
  <si>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</si>
  <si>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</si>
  <si>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</si>
  <si>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</si>
  <si>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</si>
  <si>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</si>
  <si>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</si>
  <si>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</si>
  <si>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</si>
  <si>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</si>
  <si>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</si>
  <si>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</si>
  <si>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</si>
  <si>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</si>
  <si>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</si>
  <si>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</si>
  <si>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</si>
  <si>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</si>
  <si>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</si>
  <si>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</si>
  <si>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</si>
  <si>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</si>
  <si>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</si>
  <si>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</si>
  <si>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</si>
  <si>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</si>
  <si>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</si>
  <si>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</si>
  <si>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</si>
  <si>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</si>
  <si>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</si>
  <si>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</si>
  <si>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</si>
  <si>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</si>
  <si>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</si>
  <si>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</si>
  <si>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</si>
  <si>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</si>
  <si>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</si>
  <si>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</si>
  <si>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</si>
  <si>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</si>
  <si>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</si>
  <si>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</si>
  <si>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</si>
  <si>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</si>
  <si>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</si>
  <si>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</si>
  <si>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</si>
  <si>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</si>
  <si>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</si>
  <si>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</si>
  <si>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</si>
  <si>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</si>
  <si>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</si>
  <si>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</si>
  <si>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</si>
  <si>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</si>
  <si>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</si>
  <si>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</si>
  <si>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</si>
  <si>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</si>
  <si>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</si>
  <si>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</si>
  <si>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</si>
  <si>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</si>
  <si>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</si>
  <si>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</si>
  <si>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</si>
  <si>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</si>
  <si>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</si>
  <si>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</si>
  <si>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</si>
  <si>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</si>
  <si>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</si>
  <si>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</si>
  <si>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</si>
  <si>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</si>
  <si>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</si>
  <si>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</si>
  <si>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</si>
  <si>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</si>
  <si>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</si>
  <si>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</si>
  <si>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</si>
  <si>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</si>
  <si>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</si>
  <si>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</si>
  <si>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</si>
  <si>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</si>
  <si>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</si>
  <si>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</si>
  <si>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</si>
  <si>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</si>
  <si>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</si>
  <si>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</si>
  <si>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</si>
  <si>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</si>
  <si>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</si>
  <si>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</si>
  <si>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</si>
  <si>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</si>
  <si>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</si>
  <si>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</si>
  <si>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</si>
  <si>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</si>
  <si>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</si>
  <si>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</si>
  <si>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</si>
  <si>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</si>
  <si>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</si>
  <si>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</si>
  <si>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</si>
  <si>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</si>
  <si>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</si>
  <si>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</si>
  <si>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</si>
  <si>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</si>
  <si>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</si>
  <si>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</si>
  <si>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</si>
  <si>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</si>
  <si>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</si>
  <si>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</si>
  <si>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</si>
  <si>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</si>
  <si>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</si>
  <si>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</si>
  <si>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</si>
  <si>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</si>
  <si>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</si>
  <si>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</si>
  <si>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</si>
  <si>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</si>
  <si>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</si>
  <si>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</si>
  <si>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</si>
  <si>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</si>
  <si>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</si>
  <si>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</si>
  <si>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</si>
  <si>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</si>
  <si>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</si>
  <si>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</si>
  <si>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</si>
  <si>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</si>
  <si>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</si>
  <si>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</si>
  <si>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</si>
  <si>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</si>
  <si>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</si>
  <si>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</si>
  <si>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</si>
  <si>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</si>
  <si>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</si>
  <si>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</si>
  <si>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</si>
  <si>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</si>
  <si>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</si>
  <si>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</si>
  <si>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</si>
  <si>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</si>
  <si>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</si>
  <si>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</si>
  <si>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</si>
  <si>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</si>
  <si>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</si>
  <si>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</si>
  <si>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</si>
  <si>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</si>
  <si>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</si>
  <si>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</si>
  <si>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</si>
  <si>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</si>
  <si>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</si>
  <si>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</si>
  <si>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</si>
  <si>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</si>
  <si>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</si>
  <si>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</si>
  <si>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</si>
  <si>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</si>
  <si>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</si>
  <si>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</si>
  <si>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</si>
  <si>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</si>
  <si>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</si>
  <si>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</si>
  <si>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</si>
  <si>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</si>
  <si>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</si>
  <si>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</si>
  <si>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</si>
  <si>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</si>
  <si>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</si>
  <si>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</si>
  <si>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</si>
  <si>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</si>
  <si>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</si>
  <si>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</si>
  <si>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</si>
  <si>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</si>
  <si>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</si>
  <si>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</si>
  <si>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</si>
  <si>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</si>
  <si>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</si>
  <si>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</si>
  <si>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</si>
  <si>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</si>
  <si>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</si>
  <si>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</si>
  <si>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</si>
  <si>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</si>
  <si>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</si>
  <si>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</si>
  <si>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</si>
  <si>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</si>
  <si>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</si>
  <si>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</si>
  <si>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</si>
  <si>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</si>
  <si>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</si>
  <si>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</si>
  <si>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</si>
  <si>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</si>
  <si>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</si>
  <si>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</si>
  <si>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</si>
  <si>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</si>
  <si>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</si>
  <si>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</si>
  <si>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</si>
  <si>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</si>
  <si>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</si>
  <si>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</si>
  <si>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</si>
  <si>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</si>
  <si>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</si>
  <si>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</si>
  <si>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</si>
  <si>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</si>
  <si>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</si>
  <si>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</si>
  <si>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</si>
  <si>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</si>
  <si>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</si>
  <si>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</si>
  <si>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</si>
  <si>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</si>
  <si>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</si>
  <si>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</si>
  <si>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</si>
  <si>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</si>
  <si>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</si>
  <si>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</si>
  <si>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</si>
  <si>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</si>
  <si>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</si>
  <si>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</si>
  <si>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</si>
  <si>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</si>
  <si>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</si>
  <si>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</si>
  <si>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</si>
  <si>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</si>
  <si>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</si>
  <si>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</si>
  <si>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</si>
  <si>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</si>
  <si>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</si>
  <si>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</si>
  <si>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</si>
  <si>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</si>
  <si>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</si>
  <si>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</si>
  <si>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</si>
  <si>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</si>
  <si>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</si>
  <si>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</si>
  <si>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</si>
  <si>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</si>
  <si>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</si>
  <si>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</si>
  <si>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</si>
  <si>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</si>
  <si>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</si>
  <si>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</si>
  <si>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</si>
  <si>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</si>
  <si>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</si>
  <si>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</si>
  <si>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</si>
  <si>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</si>
  <si>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</si>
  <si>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</si>
  <si>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</si>
  <si>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</si>
  <si>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</si>
  <si>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</si>
  <si>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</si>
  <si>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</si>
  <si>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</si>
  <si>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</si>
  <si>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</si>
  <si>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</si>
  <si>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</si>
  <si>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</si>
  <si>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</si>
  <si>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</si>
  <si>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</si>
  <si>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</si>
  <si>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</si>
  <si>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</si>
  <si>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</si>
  <si>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</si>
  <si>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</si>
  <si>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</si>
  <si>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</si>
  <si>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</si>
  <si>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</si>
  <si>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</si>
  <si>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</si>
  <si>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</si>
  <si>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</si>
  <si>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</si>
  <si>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</si>
  <si>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</si>
  <si>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</si>
  <si>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</si>
  <si>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</si>
  <si>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</si>
  <si>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</si>
  <si>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</si>
  <si>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</si>
  <si>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</si>
  <si>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</si>
  <si>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</si>
  <si>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</si>
  <si>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</si>
  <si>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</si>
  <si>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</si>
  <si>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</si>
  <si>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</si>
  <si>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</si>
  <si>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</si>
  <si>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</si>
  <si>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</si>
  <si>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</si>
  <si>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</si>
  <si>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</si>
  <si>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</si>
  <si>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</si>
  <si>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</si>
  <si>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</si>
  <si>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</si>
  <si>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</si>
  <si>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</si>
  <si>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</si>
  <si>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</si>
  <si>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</si>
  <si>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</si>
  <si>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</si>
  <si>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</si>
  <si>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</si>
  <si>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</si>
  <si>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</si>
  <si>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</si>
  <si>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</si>
  <si>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</si>
  <si>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</si>
  <si>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</si>
  <si>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</si>
  <si>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</si>
  <si>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</si>
  <si>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</si>
  <si>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</si>
  <si>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</si>
  <si>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</si>
  <si>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</si>
  <si>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</si>
  <si>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</si>
  <si>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</si>
  <si>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</si>
  <si>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</si>
  <si>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</si>
  <si>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</si>
  <si>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</si>
  <si>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</si>
  <si>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</si>
  <si>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</si>
  <si>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</si>
  <si>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</si>
  <si>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</si>
  <si>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</si>
  <si>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</si>
  <si>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</si>
  <si>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</si>
  <si>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</si>
  <si>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</si>
  <si>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</si>
  <si>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</si>
  <si>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</si>
  <si>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</si>
  <si>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</si>
  <si>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</si>
  <si>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</si>
  <si>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</si>
  <si>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</si>
  <si>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</si>
  <si>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</si>
  <si>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</si>
  <si>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</si>
  <si>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</si>
  <si>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</si>
  <si>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</si>
  <si>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</si>
  <si>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</si>
  <si>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</si>
  <si>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</si>
  <si>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</si>
  <si>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</si>
  <si>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</si>
  <si>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</si>
  <si>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</si>
  <si>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</si>
  <si>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</si>
  <si>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</si>
  <si>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</si>
  <si>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</si>
  <si>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</si>
  <si>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</si>
  <si>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</si>
  <si>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</si>
  <si>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</si>
  <si>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</si>
  <si>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</si>
  <si>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</si>
  <si>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</si>
  <si>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</si>
  <si>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</si>
  <si>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</si>
  <si>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</si>
  <si>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</si>
  <si>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</si>
  <si>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</si>
  <si>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</si>
  <si>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</si>
  <si>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</si>
  <si>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</si>
  <si>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</si>
  <si>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</si>
  <si>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</si>
  <si>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</si>
  <si>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</si>
  <si>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</si>
  <si>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</si>
  <si>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</si>
  <si>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</si>
  <si>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</si>
  <si>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</si>
  <si>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</si>
  <si>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</si>
  <si>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</si>
  <si>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</si>
  <si>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</si>
  <si>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</si>
  <si>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</si>
  <si>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</si>
  <si>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</si>
  <si>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</si>
  <si>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</si>
  <si>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</si>
  <si>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</si>
  <si>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</si>
  <si>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</si>
  <si>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</si>
  <si>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</si>
  <si>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</si>
  <si>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</si>
  <si>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</si>
  <si>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</si>
  <si>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</si>
  <si>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</si>
  <si>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</si>
  <si>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</si>
  <si>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</si>
  <si>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</si>
  <si>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</si>
  <si>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</si>
  <si>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</si>
  <si>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</si>
  <si>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</si>
  <si>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</si>
  <si>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</si>
  <si>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</si>
  <si>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</si>
  <si>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</si>
  <si>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</si>
  <si>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</si>
  <si>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</si>
  <si>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</si>
  <si>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</si>
  <si>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</si>
  <si>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</si>
  <si>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</si>
  <si>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</si>
  <si>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</si>
  <si>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</si>
  <si>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</si>
  <si>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</si>
  <si>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</si>
  <si>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</si>
  <si>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</si>
  <si>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</si>
  <si>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</si>
  <si>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</si>
  <si>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</si>
  <si>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</si>
  <si>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</si>
  <si>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</si>
  <si>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</si>
  <si>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</si>
  <si>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</si>
  <si>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</si>
  <si>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</si>
  <si>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</si>
  <si>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</si>
  <si>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</si>
  <si>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</si>
  <si>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</si>
  <si>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</si>
  <si>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</si>
  <si>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</si>
  <si>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</si>
  <si>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</si>
  <si>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</si>
  <si>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</si>
  <si>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</si>
  <si>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</si>
  <si>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</si>
  <si>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</si>
  <si>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</si>
  <si>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</si>
  <si>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</si>
  <si>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</si>
  <si>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</si>
  <si>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</si>
  <si>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</si>
  <si>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</si>
  <si>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</si>
  <si>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</si>
  <si>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</si>
  <si>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</si>
  <si>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</si>
  <si>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</si>
  <si>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</si>
  <si>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</si>
  <si>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</si>
  <si>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</si>
  <si>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</si>
  <si>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</si>
  <si>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</si>
  <si>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</si>
  <si>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</si>
  <si>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</si>
  <si>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</si>
  <si>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</si>
  <si>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</si>
  <si>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</si>
  <si>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</si>
  <si>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</si>
  <si>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</si>
  <si>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</si>
  <si>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</si>
  <si>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</si>
  <si>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</si>
  <si>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</si>
  <si>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</si>
  <si>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</si>
  <si>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</si>
  <si>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</si>
  <si>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</si>
  <si>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</si>
  <si>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</si>
  <si>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</si>
  <si>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</si>
  <si>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</si>
  <si>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</si>
  <si>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</si>
  <si>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</si>
  <si>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</si>
  <si>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</si>
  <si>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</si>
  <si>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</si>
  <si>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</si>
  <si>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</si>
  <si>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</si>
  <si>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</si>
  <si>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</si>
  <si>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</si>
  <si>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</si>
  <si>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</si>
  <si>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</si>
  <si>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</si>
  <si>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</si>
  <si>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</si>
  <si>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</si>
  <si>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</si>
  <si>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</si>
  <si>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</si>
  <si>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</si>
  <si>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</si>
  <si>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</si>
  <si>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</si>
  <si>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</si>
  <si>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</si>
  <si>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</si>
  <si>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</si>
  <si>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</si>
  <si>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</si>
  <si>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</si>
  <si>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</si>
  <si>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</si>
  <si>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</si>
  <si>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</si>
  <si>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</si>
  <si>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</si>
  <si>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</si>
  <si>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</si>
  <si>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</si>
  <si>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</si>
  <si>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</si>
  <si>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</si>
  <si>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</si>
  <si>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</si>
  <si>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</si>
  <si>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</si>
  <si>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</si>
  <si>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</si>
  <si>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</si>
  <si>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</si>
  <si>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</si>
  <si>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</si>
  <si>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</si>
  <si>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</si>
  <si>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</si>
  <si>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</si>
  <si>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</si>
  <si>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</si>
  <si>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</si>
  <si>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</si>
  <si>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</si>
  <si>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</si>
  <si>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</si>
  <si>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</si>
  <si>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</si>
  <si>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</si>
  <si>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</si>
  <si>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</si>
  <si>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</si>
  <si>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</si>
  <si>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</si>
  <si>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</si>
  <si>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</si>
  <si>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</si>
  <si>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</si>
  <si>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</si>
  <si>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</si>
  <si>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</si>
  <si>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</si>
  <si>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</si>
  <si>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</si>
  <si>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</si>
  <si>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</si>
  <si>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</si>
  <si>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</si>
  <si>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</si>
  <si>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</si>
  <si>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</si>
  <si>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</si>
  <si>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</si>
  <si>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</si>
  <si>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</si>
  <si>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</si>
  <si>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</si>
  <si>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</si>
  <si>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</si>
  <si>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</si>
  <si>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</si>
  <si>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</si>
  <si>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</si>
  <si>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</si>
  <si>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</si>
  <si>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</si>
  <si>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</si>
  <si>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</si>
  <si>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</si>
  <si>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</si>
  <si>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</si>
  <si>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</si>
  <si>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</si>
  <si>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</si>
  <si>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</si>
  <si>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</si>
  <si>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</si>
  <si>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</si>
  <si>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</si>
  <si>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</si>
  <si>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</si>
  <si>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</si>
  <si>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</si>
  <si>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</si>
  <si>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</si>
  <si>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</si>
  <si>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</si>
  <si>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</si>
  <si>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</si>
  <si>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</si>
  <si>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</si>
  <si>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</si>
  <si>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</si>
  <si>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</si>
  <si>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</si>
  <si>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</si>
  <si>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</si>
  <si>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</si>
  <si>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</si>
  <si>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</si>
  <si>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</si>
  <si>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</si>
  <si>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</si>
  <si>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</si>
  <si>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</si>
  <si>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</si>
  <si>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</si>
  <si>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</si>
  <si>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</si>
  <si>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</si>
  <si>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</si>
  <si>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</si>
  <si>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</si>
  <si>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</si>
  <si>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</si>
  <si>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</si>
  <si>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</si>
  <si>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</si>
  <si>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</si>
  <si>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</si>
  <si>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</si>
  <si>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</si>
  <si>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</si>
  <si>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</si>
  <si>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</si>
  <si>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</si>
  <si>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</si>
  <si>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</si>
  <si>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</si>
  <si>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</si>
  <si>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</si>
  <si>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</si>
  <si>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</si>
  <si>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</si>
  <si>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</si>
  <si>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</si>
  <si>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</si>
  <si>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</si>
  <si>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</si>
  <si>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</si>
  <si>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</si>
  <si>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</si>
  <si>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</si>
  <si>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</si>
  <si>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</si>
  <si>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</si>
  <si>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</si>
  <si>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</si>
  <si>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</si>
  <si>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</si>
  <si>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</si>
  <si>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</si>
  <si>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</si>
  <si>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</si>
  <si>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</si>
  <si>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</si>
  <si>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</si>
  <si>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</si>
  <si>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</si>
  <si>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</si>
  <si>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</si>
  <si>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</si>
  <si>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</si>
  <si>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</si>
  <si>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</si>
  <si>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</si>
  <si>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</si>
  <si>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</si>
  <si>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</si>
  <si>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</si>
  <si>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</si>
  <si>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</si>
  <si>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</si>
  <si>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</si>
  <si>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</si>
  <si>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</si>
  <si>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</si>
  <si>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</si>
  <si>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</si>
  <si>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</si>
  <si>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</si>
  <si>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</si>
  <si>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</si>
  <si>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</si>
  <si>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</si>
  <si>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</si>
  <si>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</si>
  <si>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</si>
  <si>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</si>
  <si>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</si>
  <si>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</si>
  <si>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</si>
  <si>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</si>
  <si>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</si>
  <si>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</si>
  <si>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</si>
  <si>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</si>
  <si>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</si>
  <si>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</si>
  <si>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</si>
  <si>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</si>
  <si>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</si>
  <si>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</si>
  <si>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</si>
  <si>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</si>
  <si>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</si>
  <si>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</si>
  <si>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</si>
  <si>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</si>
  <si>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</si>
  <si>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</si>
  <si>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</si>
  <si>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</si>
  <si>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</si>
  <si>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</si>
  <si>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</si>
  <si>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</si>
  <si>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</si>
  <si>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</si>
  <si>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</si>
  <si>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</si>
  <si>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</si>
  <si>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</si>
  <si>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</si>
  <si>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</si>
  <si>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</si>
  <si>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</si>
  <si>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</si>
  <si>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</si>
  <si>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</si>
  <si>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</si>
  <si>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</si>
  <si>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</si>
  <si>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</si>
  <si>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</si>
  <si>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</si>
  <si>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</si>
  <si>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</si>
  <si>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</si>
  <si>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</si>
  <si>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</si>
  <si>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</si>
  <si>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</si>
  <si>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</si>
  <si>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</si>
  <si>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</si>
  <si>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</si>
  <si>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</si>
  <si>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</si>
  <si>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</si>
  <si>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</si>
  <si>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</si>
  <si>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</si>
  <si>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</si>
  <si>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</si>
  <si>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</si>
  <si>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</si>
  <si>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</si>
  <si>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</si>
  <si>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</si>
  <si>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</si>
  <si>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</si>
  <si>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</si>
  <si>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</si>
  <si>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</si>
  <si>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</si>
  <si>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</si>
  <si>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</si>
  <si>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</si>
  <si>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</si>
  <si>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</si>
  <si>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</si>
  <si>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</si>
  <si>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</si>
  <si>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</si>
  <si>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</si>
  <si>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</si>
  <si>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</si>
  <si>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</si>
  <si>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</si>
  <si>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</si>
  <si>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</si>
  <si>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</si>
  <si>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</si>
  <si>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</si>
  <si>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</si>
  <si>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</si>
  <si>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</si>
  <si>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</si>
  <si>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</si>
  <si>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</si>
  <si>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</si>
  <si>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</si>
  <si>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</si>
  <si>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</si>
  <si>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</si>
  <si>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</si>
  <si>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</si>
  <si>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</si>
  <si>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</si>
  <si>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</si>
  <si>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</si>
  <si>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</si>
  <si>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</si>
  <si>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</si>
  <si>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</si>
  <si>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</si>
  <si>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</si>
  <si>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</si>
  <si>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</si>
  <si>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</si>
  <si>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</si>
  <si>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</si>
  <si>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</si>
  <si>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</si>
  <si>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</si>
  <si>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</si>
  <si>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</si>
  <si>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</si>
  <si>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</si>
  <si>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</si>
  <si>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</si>
  <si>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</si>
  <si>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</si>
  <si>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</si>
  <si>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</si>
  <si>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</si>
  <si>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</si>
  <si>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</si>
  <si>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</si>
  <si>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</si>
  <si>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</si>
  <si>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</si>
  <si>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</si>
  <si>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</si>
  <si>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</si>
  <si>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</si>
  <si>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</si>
  <si>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</si>
  <si>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</si>
  <si>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</si>
  <si>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</si>
  <si>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</si>
  <si>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</si>
  <si>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</si>
  <si>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</si>
  <si>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</si>
  <si>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</si>
  <si>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</si>
  <si>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</si>
  <si>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</si>
  <si>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</si>
  <si>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</si>
  <si>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</si>
  <si>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</si>
  <si>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</si>
  <si>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</si>
  <si>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</si>
  <si>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</si>
  <si>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</si>
  <si>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</si>
  <si>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</si>
  <si>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</si>
  <si>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</si>
  <si>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</si>
  <si>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</si>
  <si>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</si>
  <si>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</si>
  <si>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</si>
  <si>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</si>
  <si>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</si>
  <si>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</si>
  <si>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</si>
  <si>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</si>
  <si>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</si>
  <si>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</si>
  <si>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</si>
  <si>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</si>
  <si>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</si>
  <si>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</si>
  <si>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</si>
  <si>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</si>
  <si>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</si>
  <si>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</si>
  <si>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</si>
  <si>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</si>
  <si>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</si>
  <si>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</si>
  <si>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</si>
  <si>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</si>
  <si>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</si>
  <si>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</si>
  <si>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</si>
  <si>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</si>
  <si>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</si>
  <si>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</si>
  <si>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</si>
  <si>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</si>
  <si>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</si>
  <si>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</si>
  <si>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</si>
  <si>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</si>
  <si>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</si>
  <si>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</si>
  <si>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</si>
  <si>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</si>
  <si>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</si>
  <si>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</si>
  <si>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</si>
  <si>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</si>
  <si>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</si>
  <si>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</si>
  <si>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</si>
  <si>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</si>
  <si>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</si>
  <si>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</si>
  <si>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</si>
  <si>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</si>
  <si>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</si>
  <si>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</si>
  <si>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</si>
  <si>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</si>
  <si>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</si>
  <si>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</si>
  <si>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</si>
  <si>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</si>
  <si>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</si>
  <si>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</si>
  <si>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</si>
  <si>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</si>
  <si>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</si>
  <si>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</si>
  <si>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</si>
  <si>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</si>
  <si>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</si>
  <si>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</si>
  <si>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</si>
  <si>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</si>
  <si>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</si>
  <si>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</si>
  <si>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</si>
  <si>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</si>
  <si>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</si>
  <si>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</si>
  <si>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</si>
  <si>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</si>
  <si>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</si>
  <si>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</si>
  <si>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</si>
  <si>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</si>
  <si>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</si>
  <si>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</si>
  <si>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</si>
  <si>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</si>
  <si>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</si>
  <si>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</si>
  <si>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</si>
  <si>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</si>
  <si>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</si>
  <si>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</si>
  <si>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</si>
  <si>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</si>
  <si>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</si>
  <si>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</si>
  <si>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</si>
  <si>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</si>
  <si>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</si>
  <si>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</si>
  <si>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</si>
  <si>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</si>
  <si>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</si>
  <si>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</si>
  <si>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</si>
  <si>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</si>
  <si>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</si>
  <si>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</si>
  <si>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</si>
  <si>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</si>
  <si>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</si>
  <si>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</si>
  <si>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</si>
  <si>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</si>
  <si>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</si>
  <si>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</si>
  <si>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</si>
  <si>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</si>
  <si>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</si>
  <si>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</si>
  <si>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</si>
  <si>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</si>
  <si>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</si>
  <si>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</si>
  <si>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</si>
  <si>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</si>
  <si>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</si>
  <si>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</si>
  <si>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</si>
  <si>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</si>
  <si>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</si>
  <si>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</si>
  <si>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</si>
  <si>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</si>
  <si>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</si>
  <si>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</si>
  <si>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</si>
  <si>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</si>
  <si>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</si>
  <si>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</si>
  <si>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</si>
  <si>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</si>
  <si>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</si>
  <si>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</si>
  <si>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</si>
  <si>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</si>
  <si>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</si>
  <si>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</si>
  <si>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</si>
  <si>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</si>
  <si>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</si>
  <si>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</si>
  <si>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</si>
  <si>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</si>
  <si>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</si>
  <si>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</si>
  <si>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</si>
  <si>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</si>
  <si>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</si>
  <si>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</si>
  <si>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</si>
  <si>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</si>
  <si>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</si>
  <si>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</si>
  <si>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</si>
  <si>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</si>
  <si>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</si>
  <si>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</si>
  <si>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</si>
  <si>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</si>
  <si>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</si>
  <si>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</si>
  <si>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</si>
  <si>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</si>
  <si>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</si>
  <si>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</si>
  <si>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</si>
  <si>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</si>
  <si>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</si>
  <si>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</si>
  <si>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</si>
  <si>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</si>
  <si>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</si>
  <si>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</si>
  <si>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</si>
  <si>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</si>
  <si>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</si>
  <si>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</si>
  <si>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</si>
  <si>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</si>
  <si>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</si>
  <si>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</si>
  <si>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</si>
  <si>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</si>
  <si>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</si>
  <si>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</si>
  <si>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</si>
  <si>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</si>
  <si>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</si>
  <si>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</si>
  <si>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</si>
  <si>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</si>
  <si>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</si>
  <si>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</si>
  <si>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</si>
  <si>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</si>
  <si>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</si>
  <si>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</si>
  <si>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</si>
  <si>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</si>
  <si>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</si>
  <si>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</si>
  <si>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</si>
  <si>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</si>
  <si>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</si>
  <si>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</si>
  <si>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</si>
  <si>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</si>
  <si>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</si>
  <si>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</si>
  <si>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</si>
  <si>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</si>
  <si>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</si>
  <si>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</si>
  <si>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</si>
  <si>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</si>
  <si>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</si>
  <si>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</si>
  <si>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</si>
  <si>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</si>
  <si>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</si>
  <si>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</si>
  <si>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</si>
  <si>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</si>
  <si>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</si>
  <si>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</si>
  <si>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</si>
  <si>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</si>
  <si>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</si>
  <si>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</si>
  <si>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</si>
  <si>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</si>
  <si>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</si>
  <si>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</si>
  <si>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</si>
  <si>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</si>
  <si>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</si>
  <si>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</si>
  <si>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</si>
  <si>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</si>
  <si>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</si>
  <si>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</si>
  <si>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</si>
  <si>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</si>
  <si>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</si>
  <si>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</si>
  <si>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</si>
  <si>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</si>
  <si>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</si>
  <si>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</si>
  <si>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</si>
  <si>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</si>
  <si>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</si>
  <si>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</si>
  <si>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</si>
  <si>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</si>
  <si>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</si>
  <si>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</si>
  <si>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</si>
  <si>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</si>
  <si>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</si>
  <si>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</si>
  <si>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</si>
  <si>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</si>
  <si>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</si>
  <si>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</si>
  <si>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</si>
  <si>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</si>
  <si>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</si>
  <si>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</si>
  <si>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</si>
  <si>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</si>
  <si>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</si>
  <si>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</si>
  <si>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</si>
  <si>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</si>
  <si>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</si>
  <si>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</si>
  <si>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</si>
  <si>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</si>
  <si>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</si>
  <si>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</si>
  <si>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</si>
  <si>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</si>
  <si>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</si>
  <si>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</si>
  <si>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</si>
  <si>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</si>
  <si>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</si>
  <si>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</si>
  <si>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</si>
  <si>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</si>
  <si>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</si>
  <si>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</si>
  <si>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</si>
  <si>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</si>
  <si>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</si>
  <si>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</si>
  <si>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</si>
  <si>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</si>
  <si>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</si>
  <si>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</si>
  <si>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</si>
  <si>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</si>
  <si>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</si>
  <si>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</si>
  <si>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</si>
  <si>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</si>
  <si>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</si>
  <si>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</si>
  <si>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</si>
  <si>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</si>
  <si>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</si>
  <si>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</si>
  <si>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</si>
  <si>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</si>
  <si>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</si>
  <si>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</si>
  <si>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</si>
  <si>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</si>
  <si>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</si>
  <si>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</si>
  <si>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</si>
  <si>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</si>
  <si>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</si>
  <si>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</si>
  <si>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</si>
  <si>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</si>
  <si>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</si>
  <si>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</si>
  <si>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</si>
  <si>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</si>
  <si>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</si>
  <si>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</si>
  <si>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</si>
  <si>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</si>
  <si>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</si>
  <si>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</si>
  <si>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</si>
  <si>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</si>
  <si>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</si>
  <si>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</si>
  <si>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</si>
  <si>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</si>
  <si>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</si>
  <si>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</si>
  <si>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</si>
  <si>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</si>
  <si>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</si>
  <si>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</si>
  <si>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</si>
  <si>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</si>
  <si>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</si>
  <si>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</si>
  <si>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</si>
  <si>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</si>
  <si>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</si>
  <si>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</si>
  <si>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</si>
  <si>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</si>
  <si>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</si>
  <si>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</si>
  <si>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</si>
  <si>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</si>
  <si>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</si>
  <si>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</si>
  <si>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</si>
  <si>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</si>
  <si>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</si>
  <si>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</si>
  <si>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</si>
  <si>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</si>
  <si>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</si>
  <si>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</si>
  <si>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</si>
  <si>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</si>
  <si>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</si>
  <si>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</si>
  <si>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</si>
  <si>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</si>
  <si>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</si>
  <si>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</si>
  <si>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</si>
  <si>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</si>
  <si>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</si>
  <si>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</si>
  <si>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</si>
  <si>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</si>
  <si>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</si>
  <si>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</si>
  <si>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</si>
  <si>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</si>
  <si>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</si>
  <si>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</si>
  <si>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</si>
  <si>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</si>
  <si>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</si>
  <si>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</si>
  <si>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</si>
  <si>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</si>
  <si>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</si>
  <si>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</si>
  <si>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</si>
  <si>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</si>
  <si>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</si>
  <si>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</si>
  <si>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</si>
  <si>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</si>
  <si>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</si>
  <si>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</si>
  <si>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</si>
  <si>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</si>
  <si>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</si>
  <si>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</si>
  <si>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</si>
  <si>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</si>
  <si>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</si>
  <si>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</si>
  <si>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</si>
  <si>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</si>
  <si>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</si>
  <si>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</si>
  <si>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</si>
  <si>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</si>
  <si>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</si>
  <si>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</si>
  <si>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</si>
  <si>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</si>
  <si>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</si>
  <si>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</si>
  <si>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</si>
  <si>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</si>
  <si>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</si>
  <si>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</si>
  <si>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</si>
  <si>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</si>
  <si>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</si>
  <si>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</si>
  <si>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</si>
  <si>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</si>
  <si>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</si>
  <si>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</si>
  <si>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</si>
  <si>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</si>
  <si>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</si>
  <si>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</si>
  <si>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</si>
  <si>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</si>
  <si>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</si>
  <si>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</si>
  <si>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</si>
  <si>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</si>
  <si>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</si>
  <si>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</si>
  <si>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</si>
  <si>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</si>
  <si>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</si>
  <si>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</si>
  <si>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</si>
  <si>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</si>
  <si>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</si>
  <si>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</si>
  <si>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</si>
  <si>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</si>
  <si>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</si>
  <si>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</si>
  <si>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</si>
  <si>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</si>
  <si>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</si>
  <si>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</si>
  <si>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</si>
  <si>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</si>
  <si>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</si>
  <si>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</si>
  <si>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</si>
  <si>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</si>
  <si>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</si>
  <si>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</si>
  <si>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</si>
  <si>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</si>
  <si>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</si>
  <si>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</si>
  <si>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</si>
  <si>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</si>
  <si>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</si>
  <si>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</si>
  <si>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</si>
  <si>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</si>
  <si>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</si>
  <si>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</si>
  <si>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</si>
  <si>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</si>
  <si>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</si>
  <si>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</si>
  <si>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</si>
  <si>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</si>
  <si>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</si>
  <si>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</si>
  <si>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</si>
  <si>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</si>
  <si>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</si>
  <si>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</si>
  <si>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</si>
  <si>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</si>
  <si>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</si>
  <si>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</si>
  <si>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</si>
  <si>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</si>
  <si>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</si>
  <si>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</si>
  <si>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</si>
  <si>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</si>
  <si>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</si>
  <si>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</si>
  <si>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</si>
  <si>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</si>
  <si>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</si>
  <si>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</si>
  <si>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</si>
  <si>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</si>
  <si>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</si>
  <si>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</si>
  <si>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</si>
  <si>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</si>
  <si>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</si>
  <si>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</si>
  <si>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</si>
  <si>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</si>
  <si>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</si>
  <si>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</si>
  <si>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</si>
  <si>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</si>
  <si>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</si>
  <si>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</si>
  <si>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</si>
  <si>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</si>
  <si>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</si>
  <si>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</si>
  <si>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</si>
  <si>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</si>
  <si>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</si>
  <si>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</si>
  <si>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</si>
  <si>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</si>
  <si>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</si>
  <si>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</si>
  <si>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</si>
  <si>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</si>
  <si>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</si>
  <si>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</si>
  <si>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</si>
  <si>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</si>
  <si>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</si>
  <si>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</si>
  <si>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</si>
  <si>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</si>
  <si>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</si>
  <si>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</si>
  <si>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</si>
  <si>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</si>
  <si>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</si>
  <si>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</si>
  <si>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</si>
  <si>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</si>
  <si>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</si>
  <si>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</si>
  <si>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</si>
  <si>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</si>
  <si>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</si>
  <si>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</si>
  <si>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</si>
  <si>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</si>
  <si>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</si>
  <si>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</si>
  <si>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</si>
  <si>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</si>
  <si>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</si>
  <si>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</si>
  <si>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</si>
  <si>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</si>
  <si>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</si>
  <si>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</si>
  <si>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</si>
  <si>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</si>
  <si>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</si>
  <si>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</si>
  <si>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</si>
  <si>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</si>
  <si>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</si>
  <si>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</si>
  <si>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</si>
  <si>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</si>
  <si>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</si>
  <si>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</si>
  <si>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</si>
  <si>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</si>
  <si>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</si>
  <si>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</si>
  <si>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</si>
  <si>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</si>
  <si>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</si>
  <si>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</si>
  <si>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</si>
  <si>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</si>
  <si>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</si>
  <si>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</si>
  <si>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</si>
  <si>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</si>
  <si>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</si>
  <si>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</si>
  <si>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</si>
  <si>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</si>
  <si>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</si>
  <si>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</si>
  <si>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</si>
  <si>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</si>
  <si>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</si>
  <si>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</si>
  <si>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</si>
  <si>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</si>
  <si>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</si>
  <si>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</si>
  <si>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</si>
  <si>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</si>
  <si>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</si>
  <si>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</si>
  <si>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</si>
  <si>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</si>
  <si>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</si>
  <si>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</si>
  <si>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</si>
  <si>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</si>
  <si>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</si>
  <si>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</si>
  <si>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</si>
  <si>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</si>
  <si>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</si>
  <si>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</si>
  <si>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</si>
  <si>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</si>
  <si>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</si>
  <si>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</si>
  <si>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</si>
  <si>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</si>
  <si>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</si>
  <si>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</si>
  <si>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</si>
  <si>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</si>
  <si>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</si>
  <si>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</si>
  <si>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</si>
  <si>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</si>
  <si>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</si>
  <si>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</si>
  <si>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</si>
  <si>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</si>
  <si>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</si>
  <si>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</si>
  <si>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</si>
  <si>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</si>
  <si>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</si>
  <si>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</si>
  <si>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</si>
  <si>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</si>
  <si>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</si>
  <si>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</si>
  <si>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</si>
  <si>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</si>
  <si>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</si>
  <si>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</si>
  <si>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</si>
  <si>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</si>
  <si>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</si>
  <si>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</si>
  <si>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</si>
  <si>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</si>
  <si>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</si>
  <si>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</si>
  <si>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</si>
  <si>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</si>
  <si>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</si>
  <si>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</si>
  <si>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</si>
  <si>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</si>
  <si>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</si>
  <si>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</si>
  <si>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</si>
  <si>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</si>
  <si>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</si>
  <si>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</si>
  <si>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</si>
  <si>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</si>
  <si>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</si>
  <si>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</si>
  <si>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</si>
  <si>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</si>
  <si>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</si>
  <si>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</si>
  <si>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</si>
  <si>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</si>
  <si>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</si>
  <si>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</si>
  <si>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</si>
  <si>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</si>
  <si>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</si>
  <si>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</si>
  <si>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</si>
  <si>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</si>
  <si>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</si>
  <si>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</si>
  <si>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</si>
  <si>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</si>
  <si>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</si>
  <si>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</si>
  <si>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</si>
  <si>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</si>
  <si>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</si>
  <si>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</si>
  <si>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</si>
  <si>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</si>
  <si>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</si>
  <si>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</si>
  <si>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</si>
  <si>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</si>
  <si>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</si>
  <si>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</si>
  <si>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</si>
  <si>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</si>
  <si>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</si>
  <si>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</si>
  <si>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</si>
  <si>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</si>
  <si>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</si>
  <si>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</si>
  <si>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</si>
  <si>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</si>
  <si>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</si>
  <si>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</si>
  <si>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</si>
  <si>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</si>
  <si>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</si>
  <si>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</si>
  <si>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</si>
  <si>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</si>
  <si>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</si>
  <si>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</si>
  <si>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</si>
  <si>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</si>
  <si>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</si>
  <si>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</si>
  <si>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</si>
  <si>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</si>
  <si>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</si>
  <si>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</si>
  <si>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</si>
  <si>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</si>
  <si>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</si>
  <si>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</si>
  <si>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</si>
  <si>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</si>
  <si>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</si>
  <si>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</si>
  <si>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</si>
  <si>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</si>
  <si>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</si>
  <si>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</si>
  <si>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</si>
  <si>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</si>
  <si>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</si>
  <si>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</si>
  <si>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</si>
  <si>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</si>
  <si>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</si>
  <si>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</si>
  <si>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</si>
  <si>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</si>
  <si>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</si>
  <si>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</si>
  <si>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</si>
  <si>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</si>
  <si>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</si>
  <si>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</si>
  <si>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</si>
  <si>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</si>
  <si>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</si>
  <si>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</si>
  <si>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</si>
  <si>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</si>
  <si>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</si>
  <si>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</si>
  <si>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</si>
  <si>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</si>
  <si>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</si>
  <si>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</si>
  <si>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</si>
  <si>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</si>
  <si>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</si>
  <si>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</si>
  <si>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</si>
  <si>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</si>
  <si>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</si>
  <si>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</si>
  <si>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</si>
  <si>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</si>
  <si>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</si>
  <si>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</si>
  <si>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</si>
  <si>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</si>
  <si>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</si>
  <si>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</si>
  <si>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</si>
  <si>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</si>
  <si>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</si>
  <si>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</si>
  <si>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</si>
  <si>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</si>
  <si>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</si>
  <si>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</si>
  <si>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</si>
  <si>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</si>
  <si>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</si>
  <si>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</si>
  <si>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</si>
  <si>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</si>
  <si>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</si>
  <si>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</si>
  <si>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</si>
  <si>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</si>
  <si>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</si>
  <si>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</si>
  <si>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</si>
  <si>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</si>
  <si>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</si>
  <si>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</si>
  <si>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</si>
  <si>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</si>
  <si>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</si>
  <si>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</si>
  <si>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</si>
  <si>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</si>
  <si>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</si>
  <si>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</si>
  <si>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</si>
  <si>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</si>
  <si>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</si>
  <si>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</si>
  <si>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</si>
  <si>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</si>
  <si>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</si>
  <si>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</si>
  <si>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</si>
  <si>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</si>
  <si>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</si>
  <si>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</si>
  <si>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</si>
  <si>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</si>
  <si>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</si>
  <si>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</si>
  <si>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</si>
  <si>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</si>
  <si>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</si>
  <si>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</si>
  <si>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</si>
  <si>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</si>
  <si>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</si>
  <si>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</si>
  <si>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</si>
  <si>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</si>
  <si>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</si>
  <si>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</si>
  <si>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</si>
  <si>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</si>
  <si>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</si>
  <si>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</si>
  <si>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</si>
  <si>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</si>
  <si>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</si>
  <si>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</si>
  <si>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</si>
  <si>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</si>
  <si>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</si>
  <si>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</si>
  <si>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</si>
  <si>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</si>
  <si>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</si>
  <si>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</si>
  <si>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</si>
  <si>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</si>
  <si>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</si>
  <si>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</si>
  <si>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</si>
  <si>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</si>
  <si>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</si>
  <si>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</si>
  <si>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</si>
  <si>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</si>
  <si>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</si>
  <si>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</si>
  <si>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</si>
  <si>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</si>
  <si>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</si>
  <si>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</si>
  <si>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</si>
  <si>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</si>
  <si>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</si>
  <si>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</si>
  <si>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</si>
  <si>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</si>
  <si>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</si>
  <si>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</si>
  <si>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</si>
  <si>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</si>
  <si>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</si>
  <si>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</si>
  <si>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</si>
  <si>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</si>
  <si>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</si>
  <si>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</si>
  <si>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</si>
  <si>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</si>
  <si>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</si>
  <si>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</si>
  <si>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</si>
  <si>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</si>
  <si>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</si>
  <si>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</si>
  <si>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</si>
  <si>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</si>
  <si>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</si>
  <si>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</si>
  <si>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</si>
  <si>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</si>
  <si>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</si>
  <si>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</si>
  <si>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</si>
  <si>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</si>
  <si>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</si>
  <si>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</si>
  <si>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</si>
  <si>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</si>
  <si>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</si>
  <si>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</si>
  <si>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</si>
  <si>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</si>
  <si>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</si>
  <si>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</si>
  <si>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</si>
  <si>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</si>
  <si>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</si>
  <si>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</si>
  <si>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</si>
  <si>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</si>
  <si>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</si>
  <si>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</si>
  <si>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</si>
  <si>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</si>
  <si>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</si>
  <si>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</si>
  <si>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</si>
  <si>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</si>
  <si>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</si>
  <si>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</si>
  <si>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</si>
  <si>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</si>
  <si>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</si>
  <si>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</si>
  <si>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</si>
  <si>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</si>
  <si>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</si>
  <si>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</si>
  <si>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</si>
  <si>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</si>
  <si>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</si>
  <si>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</si>
  <si>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</si>
  <si>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</si>
  <si>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</si>
  <si>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</si>
  <si>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</si>
  <si>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</si>
  <si>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</si>
  <si>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</si>
  <si>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</si>
  <si>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</si>
  <si>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</si>
  <si>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</si>
  <si>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</si>
  <si>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</si>
  <si>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</si>
  <si>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</si>
  <si>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</si>
  <si>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</si>
  <si>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</si>
  <si>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</si>
  <si>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</si>
  <si>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</si>
  <si>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</si>
  <si>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</si>
  <si>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</si>
  <si>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</si>
  <si>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</si>
  <si>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</si>
  <si>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</si>
  <si>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</si>
  <si>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</si>
  <si>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</si>
  <si>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</si>
  <si>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</si>
  <si>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</si>
  <si>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</si>
  <si>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</si>
  <si>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</si>
  <si>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</si>
  <si>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</si>
  <si>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</si>
  <si>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</si>
  <si>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</si>
  <si>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</si>
  <si>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</si>
  <si>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</si>
  <si>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</si>
  <si>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</si>
  <si>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</si>
  <si>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</si>
  <si>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</si>
  <si>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</si>
  <si>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</si>
  <si>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</si>
  <si>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</si>
  <si>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</si>
  <si>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</si>
  <si>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</si>
  <si>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</si>
  <si>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</si>
  <si>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</si>
  <si>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</si>
  <si>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</si>
  <si>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</si>
  <si>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</si>
  <si>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</si>
  <si>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</si>
  <si>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</si>
  <si>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</si>
  <si>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</si>
  <si>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</si>
  <si>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</si>
  <si>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</si>
  <si>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</si>
  <si>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</si>
  <si>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</si>
  <si>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</si>
  <si>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</si>
  <si>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</si>
  <si>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</si>
  <si>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</si>
  <si>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</si>
  <si>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</si>
  <si>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</si>
  <si>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</si>
  <si>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</si>
  <si>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</si>
  <si>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</si>
  <si>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</si>
  <si>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</si>
  <si>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</si>
  <si>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</si>
  <si>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</si>
  <si>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</si>
  <si>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</si>
  <si>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</si>
  <si>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</si>
  <si>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</si>
  <si>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</si>
  <si>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</si>
  <si>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</si>
  <si>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</si>
  <si>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</si>
  <si>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</si>
  <si>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</si>
  <si>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</si>
  <si>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</si>
  <si>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</si>
  <si>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</si>
  <si>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</si>
  <si>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</si>
  <si>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</si>
  <si>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</si>
  <si>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</si>
  <si>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</si>
  <si>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</si>
  <si>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</si>
  <si>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</si>
  <si>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</si>
  <si>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</si>
  <si>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</si>
  <si>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</si>
  <si>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</si>
  <si>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</si>
  <si>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</si>
  <si>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</si>
  <si>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</si>
  <si>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</si>
  <si>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</si>
  <si>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</si>
  <si>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</si>
  <si>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</si>
  <si>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</si>
  <si>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</si>
  <si>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</si>
  <si>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</si>
  <si>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</si>
  <si>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</si>
  <si>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</si>
  <si>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</si>
  <si>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</si>
  <si>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</si>
  <si>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</si>
  <si>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</si>
  <si>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</si>
  <si>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</si>
  <si>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</si>
  <si>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</si>
  <si>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</si>
  <si>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</si>
  <si>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</si>
  <si>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</si>
  <si>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</si>
  <si>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</si>
  <si>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</si>
  <si>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</si>
  <si>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</si>
  <si>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</si>
  <si>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</si>
  <si>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</si>
  <si>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</si>
  <si>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</si>
  <si>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</si>
  <si>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</si>
  <si>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</si>
  <si>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</si>
  <si>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</si>
  <si>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</si>
  <si>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</si>
  <si>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</si>
  <si>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</si>
  <si>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</si>
  <si>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</si>
  <si>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</si>
  <si>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</si>
  <si>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</si>
  <si>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</si>
  <si>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</si>
  <si>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</si>
  <si>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</si>
  <si>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</si>
  <si>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</si>
  <si>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</si>
  <si>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</si>
  <si>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</si>
  <si>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</si>
  <si>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</si>
  <si>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</si>
  <si>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</si>
  <si>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</si>
  <si>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</si>
  <si>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</si>
  <si>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</si>
  <si>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</si>
  <si>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</si>
  <si>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</si>
  <si>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</si>
  <si>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</si>
  <si>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</si>
  <si>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</si>
  <si>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</si>
  <si>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</si>
  <si>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</si>
  <si>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</si>
  <si>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</si>
  <si>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</si>
  <si>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</si>
  <si>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</si>
  <si>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</si>
  <si>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</si>
  <si>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</si>
  <si>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</si>
  <si>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</si>
  <si>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</si>
  <si>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</si>
  <si>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</si>
  <si>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</si>
  <si>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</si>
  <si>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</si>
  <si>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</si>
  <si>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</si>
  <si>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</si>
  <si>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</si>
  <si>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</si>
  <si>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</si>
  <si>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</si>
  <si>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</si>
  <si>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</si>
  <si>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</si>
  <si>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</si>
  <si>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</si>
  <si>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</si>
  <si>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</si>
  <si>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</si>
  <si>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</si>
  <si>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</si>
  <si>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</si>
  <si>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</si>
  <si>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</si>
  <si>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</si>
  <si>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</si>
  <si>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</si>
  <si>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</si>
  <si>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</si>
  <si>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</si>
  <si>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</si>
  <si>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</si>
  <si>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</si>
  <si>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</si>
  <si>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</si>
  <si>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</si>
  <si>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</si>
  <si>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</si>
  <si>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</si>
  <si>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</si>
  <si>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</si>
  <si>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</si>
  <si>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</si>
  <si>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</si>
  <si>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</si>
  <si>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</si>
  <si>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</si>
  <si>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</si>
  <si>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</si>
  <si>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</si>
  <si>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</si>
  <si>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</si>
  <si>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</si>
  <si>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</si>
  <si>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</si>
  <si>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</si>
  <si>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</si>
  <si>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</si>
  <si>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</si>
  <si>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</si>
  <si>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</si>
  <si>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</si>
  <si>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</si>
  <si>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</si>
  <si>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</si>
  <si>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</si>
  <si>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</si>
  <si>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</si>
  <si>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</si>
  <si>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</si>
  <si>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</si>
  <si>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</si>
  <si>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</si>
  <si>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</si>
  <si>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</si>
  <si>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</si>
  <si>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</si>
  <si>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</si>
  <si>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</si>
  <si>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</si>
  <si>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</si>
  <si>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</si>
  <si>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</si>
  <si>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</si>
  <si>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</si>
  <si>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</si>
  <si>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</si>
  <si>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</si>
  <si>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</si>
  <si>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</si>
  <si>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</si>
  <si>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</si>
  <si>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</si>
  <si>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</si>
  <si>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</si>
  <si>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</si>
  <si>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</si>
  <si>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</si>
  <si>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</si>
  <si>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</si>
  <si>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</si>
  <si>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</si>
  <si>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</si>
  <si>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</si>
  <si>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</si>
  <si>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</si>
  <si>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</si>
  <si>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</si>
  <si>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</si>
  <si>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</si>
  <si>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</si>
  <si>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</si>
  <si>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</si>
  <si>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</si>
  <si>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</si>
  <si>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</si>
  <si>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</si>
  <si>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</si>
  <si>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</si>
  <si>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</si>
  <si>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</si>
  <si>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</si>
  <si>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</si>
  <si>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</si>
  <si>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</si>
  <si>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</si>
  <si>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</si>
  <si>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</si>
  <si>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</si>
  <si>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</si>
  <si>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</si>
  <si>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</si>
  <si>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</si>
  <si>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</si>
  <si>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</si>
  <si>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</si>
  <si>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</si>
  <si>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</si>
  <si>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</si>
  <si>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</si>
  <si>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</si>
  <si>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</si>
  <si>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</si>
  <si>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</si>
  <si>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</si>
  <si>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</si>
  <si>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</si>
  <si>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</si>
  <si>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</si>
  <si>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</si>
  <si>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</si>
  <si>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</si>
  <si>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</si>
  <si>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</si>
  <si>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</si>
  <si>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</si>
  <si>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</si>
  <si>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</si>
  <si>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</si>
  <si>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</si>
  <si>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</si>
  <si>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</si>
  <si>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</si>
  <si>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</si>
  <si>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</si>
  <si>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</si>
  <si>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</si>
  <si>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</si>
  <si>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</si>
  <si>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</si>
  <si>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</si>
  <si>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</si>
  <si>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</si>
  <si>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</si>
  <si>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</si>
  <si>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</si>
  <si>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</si>
  <si>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</si>
  <si>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</si>
  <si>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</si>
  <si>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</si>
  <si>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</si>
  <si>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</si>
  <si>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</si>
  <si>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</si>
  <si>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</si>
  <si>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</si>
  <si>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</si>
  <si>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</si>
  <si>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</si>
  <si>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</si>
  <si>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</si>
  <si>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</si>
  <si>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</si>
  <si>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</si>
  <si>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</si>
  <si>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</si>
  <si>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</si>
  <si>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</si>
  <si>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</si>
  <si>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</si>
  <si>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</si>
  <si>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</si>
  <si>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</si>
  <si>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</si>
  <si>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</si>
  <si>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</si>
  <si>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</si>
  <si>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</si>
  <si>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</si>
  <si>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</si>
  <si>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</si>
  <si>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</si>
  <si>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</si>
  <si>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</si>
  <si>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</si>
  <si>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</si>
  <si>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</si>
  <si>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</si>
  <si>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</si>
  <si>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</si>
  <si>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</si>
  <si>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</si>
  <si>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</si>
  <si>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</si>
  <si>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</si>
  <si>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</si>
  <si>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</si>
  <si>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</si>
  <si>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</si>
  <si>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</si>
  <si>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</si>
  <si>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</si>
  <si>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</si>
  <si>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</si>
  <si>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</si>
  <si>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</si>
  <si>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</si>
  <si>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</si>
  <si>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</si>
  <si>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</si>
  <si>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</si>
  <si>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</si>
  <si>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</si>
  <si>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</si>
  <si>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</si>
  <si>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</si>
  <si>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</si>
  <si>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</si>
  <si>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</si>
  <si>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</si>
  <si>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</si>
  <si>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</si>
  <si>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</si>
  <si>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</si>
  <si>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</si>
  <si>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</si>
  <si>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</si>
  <si>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</si>
  <si>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</si>
  <si>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</si>
  <si>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</si>
  <si>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</si>
  <si>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</si>
  <si>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</si>
  <si>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</si>
  <si>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</si>
  <si>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</si>
  <si>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</si>
  <si>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</si>
  <si>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</si>
  <si>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</si>
  <si>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</si>
  <si>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</si>
  <si>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</si>
  <si>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</si>
  <si>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</si>
  <si>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</si>
  <si>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</si>
  <si>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</si>
  <si>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</si>
  <si>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</si>
  <si>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</si>
  <si>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</si>
  <si>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</si>
  <si>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</si>
  <si>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</si>
  <si>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</si>
  <si>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</si>
  <si>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</si>
  <si>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</si>
  <si>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</si>
  <si>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</si>
  <si>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</si>
  <si>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</si>
  <si>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</si>
  <si>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</si>
  <si>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</si>
  <si>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</si>
  <si>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</si>
  <si>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</si>
  <si>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</si>
  <si>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</si>
  <si>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</si>
  <si>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</si>
  <si>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</si>
  <si>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</si>
  <si>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</si>
  <si>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</si>
  <si>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</si>
  <si>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</si>
  <si>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</si>
  <si>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</si>
  <si>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</si>
  <si>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</si>
  <si>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</si>
  <si>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</si>
  <si>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</si>
  <si>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</si>
  <si>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</si>
  <si>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</si>
  <si>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</si>
  <si>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</si>
  <si>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</si>
  <si>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</si>
  <si>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</si>
  <si>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</si>
  <si>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</si>
  <si>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</si>
  <si>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</si>
  <si>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</si>
  <si>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</si>
  <si>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</si>
  <si>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</si>
  <si>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</si>
  <si>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</si>
  <si>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</si>
  <si>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</si>
  <si>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</si>
  <si>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</si>
  <si>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</si>
  <si>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</si>
  <si>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</si>
  <si>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</si>
  <si>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</si>
  <si>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</si>
  <si>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</si>
  <si>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</si>
  <si>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</si>
  <si>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</si>
  <si>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</si>
  <si>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</si>
  <si>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</si>
  <si>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</si>
  <si>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</si>
  <si>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</si>
  <si>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</si>
  <si>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</si>
  <si>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</si>
  <si>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</si>
  <si>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</si>
  <si>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</si>
  <si>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</si>
  <si>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</si>
  <si>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</si>
  <si>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</si>
  <si>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</si>
  <si>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</si>
  <si>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</si>
  <si>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</si>
  <si>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</si>
  <si>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</si>
  <si>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</si>
  <si>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</si>
  <si>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</si>
  <si>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</si>
  <si>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</si>
  <si>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</si>
  <si>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</si>
  <si>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</si>
  <si>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</si>
  <si>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</si>
  <si>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</si>
  <si>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</si>
  <si>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</si>
  <si>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</si>
  <si>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</si>
  <si>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</si>
  <si>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</si>
  <si>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</si>
  <si>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</si>
  <si>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</si>
  <si>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</si>
  <si>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</si>
  <si>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</si>
  <si>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</si>
  <si>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</si>
  <si>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</si>
  <si>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</si>
  <si>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</si>
  <si>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</si>
  <si>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</si>
  <si>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</si>
  <si>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</si>
  <si>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</si>
  <si>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</si>
  <si>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</si>
  <si>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</si>
  <si>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</si>
  <si>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</si>
  <si>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</si>
  <si>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</si>
  <si>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</si>
  <si>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</si>
  <si>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</si>
  <si>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</si>
  <si>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</si>
  <si>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</si>
  <si>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</si>
  <si>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</si>
  <si>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</si>
  <si>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</si>
  <si>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</si>
  <si>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</si>
  <si>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</si>
  <si>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</si>
  <si>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</si>
  <si>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</si>
  <si>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</si>
  <si>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</si>
  <si>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</si>
  <si>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</si>
  <si>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</si>
  <si>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</si>
  <si>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</si>
  <si>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</si>
  <si>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</si>
  <si>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</si>
  <si>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</si>
  <si>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</si>
  <si>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</si>
  <si>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</si>
  <si>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</si>
  <si>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</si>
  <si>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</si>
  <si>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</si>
  <si>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</si>
  <si>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</si>
  <si>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</si>
  <si>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</si>
  <si>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</si>
  <si>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</si>
  <si>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</si>
  <si>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</si>
  <si>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</si>
  <si>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</si>
  <si>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</si>
  <si>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</si>
  <si>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</si>
  <si>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</si>
  <si>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</si>
  <si>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</si>
  <si>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</si>
  <si>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</si>
  <si>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</si>
  <si>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</si>
  <si>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</si>
  <si>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</si>
  <si>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</si>
  <si>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</si>
  <si>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</si>
  <si>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</si>
  <si>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</si>
  <si>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</si>
  <si>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</si>
  <si>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</si>
  <si>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</si>
  <si>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</si>
  <si>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</si>
  <si>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</si>
  <si>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</si>
  <si>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</si>
  <si>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</si>
  <si>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</si>
  <si>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</si>
  <si>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</si>
  <si>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</si>
  <si>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</si>
  <si>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</si>
  <si>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</si>
  <si>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</si>
  <si>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</si>
  <si>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</si>
  <si>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</si>
  <si>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</si>
  <si>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</si>
  <si>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</si>
  <si>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</si>
  <si>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</si>
  <si>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</si>
  <si>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</si>
  <si>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</si>
  <si>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</si>
  <si>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</si>
  <si>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</si>
  <si>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</si>
  <si>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</si>
  <si>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</si>
  <si>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</si>
  <si>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</si>
  <si>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</si>
  <si>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</si>
  <si>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</si>
  <si>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</si>
  <si>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</si>
  <si>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</si>
  <si>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</si>
  <si>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</si>
  <si>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</si>
  <si>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</si>
  <si>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</si>
  <si>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</si>
  <si>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</si>
  <si>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</si>
  <si>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</si>
  <si>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</si>
  <si>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</si>
  <si>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</si>
  <si>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</si>
  <si>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</si>
  <si>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</si>
  <si>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</si>
  <si>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</si>
  <si>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</si>
  <si>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</si>
  <si>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</si>
  <si>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</si>
  <si>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</si>
  <si>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</si>
  <si>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</si>
  <si>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</si>
  <si>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</si>
  <si>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</si>
  <si>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</si>
  <si>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</si>
  <si>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</si>
  <si>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</si>
  <si>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</si>
  <si>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</si>
  <si>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</si>
  <si>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</si>
  <si>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</si>
  <si>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</si>
  <si>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</si>
  <si>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</si>
  <si>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</si>
  <si>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</si>
  <si>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</si>
  <si>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</si>
  <si>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</si>
  <si>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</si>
  <si>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</si>
  <si>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</si>
  <si>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</si>
  <si>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</si>
  <si>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</si>
  <si>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</si>
  <si>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</si>
  <si>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</si>
  <si>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</si>
  <si>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</si>
  <si>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</si>
  <si>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</si>
  <si>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</si>
  <si>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</si>
  <si>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</si>
  <si>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</si>
  <si>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</si>
  <si>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</si>
  <si>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</si>
  <si>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</si>
  <si>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</si>
  <si>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</si>
  <si>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</si>
  <si>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</si>
  <si>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</si>
  <si>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</si>
  <si>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</si>
  <si>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</si>
  <si>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</si>
  <si>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</si>
  <si>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</si>
  <si>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</si>
  <si>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</si>
  <si>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</si>
  <si>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</si>
  <si>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</si>
  <si>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</si>
  <si>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</si>
  <si>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</si>
  <si>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</si>
  <si>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</si>
  <si>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</si>
  <si>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</si>
  <si>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</si>
  <si>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</si>
  <si>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</si>
  <si>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</si>
  <si>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</si>
  <si>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</si>
  <si>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</si>
  <si>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</si>
  <si>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</si>
  <si>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</si>
  <si>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</si>
  <si>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</si>
  <si>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</si>
  <si>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</si>
  <si>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</si>
  <si>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</si>
  <si>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</si>
  <si>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</si>
  <si>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</si>
  <si>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</si>
  <si>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</si>
  <si>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</si>
  <si>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</si>
  <si>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</si>
  <si>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</si>
  <si>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</si>
  <si>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</si>
  <si>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</si>
  <si>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</si>
  <si>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</si>
  <si>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</si>
  <si>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</si>
  <si>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</si>
  <si>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</si>
  <si>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</si>
  <si>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</si>
  <si>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</si>
  <si>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</si>
  <si>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</si>
  <si>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</si>
  <si>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</si>
  <si>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</si>
  <si>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</si>
  <si>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</si>
  <si>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</si>
  <si>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</si>
  <si>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</si>
  <si>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</si>
  <si>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</si>
  <si>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</si>
  <si>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</si>
  <si>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</si>
  <si>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</si>
  <si>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</si>
  <si>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</si>
  <si>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</si>
  <si>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</si>
  <si>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</si>
  <si>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</si>
  <si>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</si>
  <si>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</si>
  <si>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</si>
  <si>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</si>
  <si>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</si>
  <si>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</si>
  <si>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</si>
  <si>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</si>
  <si>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</si>
  <si>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</si>
  <si>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</si>
  <si>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</si>
  <si>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</si>
  <si>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</si>
  <si>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</si>
  <si>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</si>
  <si>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</si>
  <si>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</si>
  <si>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</si>
  <si>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</si>
  <si>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</si>
  <si>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</si>
  <si>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</si>
  <si>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</si>
  <si>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</si>
  <si>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</si>
  <si>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</si>
  <si>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</si>
  <si>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</si>
  <si>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</si>
  <si>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</si>
  <si>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</si>
  <si>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</si>
  <si>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</si>
  <si>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</si>
  <si>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</si>
  <si>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</si>
  <si>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</si>
  <si>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</si>
  <si>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</si>
  <si>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</si>
  <si>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</si>
  <si>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</si>
  <si>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</si>
  <si>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</si>
  <si>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</si>
  <si>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</si>
  <si>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</si>
  <si>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</si>
  <si>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</si>
  <si>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</si>
  <si>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</si>
  <si>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</si>
  <si>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</si>
  <si>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</si>
  <si>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</si>
  <si>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</si>
  <si>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</si>
  <si>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</si>
  <si>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</si>
  <si>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</si>
  <si>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</si>
  <si>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</si>
  <si>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</si>
  <si>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</si>
  <si>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</si>
  <si>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</si>
  <si>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</si>
  <si>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</si>
  <si>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</si>
  <si>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</si>
  <si>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</si>
  <si>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</si>
  <si>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</si>
  <si>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</si>
  <si>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</si>
  <si>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</si>
  <si>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</si>
  <si>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</si>
  <si>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</si>
  <si>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</si>
  <si>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</si>
  <si>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</si>
  <si>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</si>
  <si>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</si>
  <si>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</si>
  <si>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</si>
  <si>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</si>
  <si>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</si>
  <si>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</si>
  <si>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</si>
  <si>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</si>
  <si>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</si>
  <si>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</si>
  <si>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</si>
  <si>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</si>
  <si>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</si>
  <si>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</si>
  <si>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</si>
  <si>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</si>
  <si>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</si>
  <si>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</si>
  <si>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</si>
  <si>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</si>
  <si>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</si>
  <si>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</si>
  <si>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</si>
  <si>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</si>
  <si>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</si>
  <si>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</si>
  <si>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</si>
  <si>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</si>
  <si>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</si>
  <si>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</si>
  <si>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</si>
  <si>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</si>
  <si>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</si>
  <si>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</si>
  <si>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</si>
  <si>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</si>
  <si>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</si>
  <si>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</si>
  <si>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</si>
  <si>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</si>
  <si>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</si>
  <si>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</si>
  <si>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</si>
  <si>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</si>
  <si>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</si>
  <si>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</si>
  <si>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</si>
  <si>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</si>
  <si>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</si>
  <si>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</si>
  <si>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</si>
  <si>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</si>
  <si>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</si>
  <si>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</si>
  <si>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</si>
  <si>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</si>
  <si>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</si>
  <si>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</si>
  <si>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</si>
  <si>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</si>
  <si>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</si>
  <si>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</si>
  <si>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</si>
  <si>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</si>
  <si>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</si>
  <si>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</si>
  <si>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</si>
  <si>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</si>
  <si>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</si>
  <si>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</si>
  <si>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</si>
  <si>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</si>
  <si>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</si>
  <si>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</si>
  <si>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</si>
  <si>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</si>
  <si>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</si>
  <si>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</si>
  <si>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</si>
  <si>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</si>
  <si>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</si>
  <si>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</si>
  <si>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</si>
  <si>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</si>
  <si>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</si>
  <si>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</si>
  <si>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</si>
  <si>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</si>
  <si>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</si>
  <si>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</si>
  <si>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</si>
  <si>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</si>
  <si>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</si>
  <si>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</si>
  <si>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</si>
  <si>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</si>
  <si>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</si>
  <si>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</si>
  <si>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</si>
  <si>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</si>
  <si>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</si>
  <si>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</si>
  <si>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</si>
  <si>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</si>
  <si>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</si>
  <si>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</si>
  <si>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</si>
  <si>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</si>
  <si>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</si>
  <si>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</si>
  <si>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</si>
  <si>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</si>
  <si>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</si>
  <si>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</si>
  <si>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</si>
  <si>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</si>
  <si>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</si>
  <si>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</si>
  <si>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</si>
  <si>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</si>
  <si>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</si>
  <si>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</si>
  <si>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</si>
  <si>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</si>
  <si>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</si>
  <si>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</si>
  <si>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</si>
  <si>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</si>
  <si>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</si>
  <si>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</si>
  <si>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</si>
  <si>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</si>
  <si>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</si>
  <si>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</si>
  <si>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</si>
  <si>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</si>
  <si>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</si>
  <si>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</si>
  <si>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</si>
  <si>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</si>
  <si>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</si>
  <si>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</si>
  <si>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</si>
  <si>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</si>
  <si>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</si>
  <si>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</si>
  <si>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</si>
  <si>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</si>
  <si>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</si>
  <si>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</si>
  <si>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</si>
  <si>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</si>
  <si>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</si>
  <si>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</si>
  <si>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</si>
  <si>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</si>
  <si>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</si>
  <si>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</si>
  <si>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</si>
  <si>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</si>
  <si>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</si>
  <si>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</si>
  <si>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</si>
  <si>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</si>
  <si>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</si>
  <si>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</si>
  <si>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</si>
  <si>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</si>
  <si>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</si>
  <si>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</si>
  <si>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</si>
  <si>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</si>
  <si>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</si>
  <si>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</si>
  <si>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</si>
  <si>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</si>
  <si>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</si>
  <si>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</si>
  <si>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</si>
  <si>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</si>
  <si>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</si>
  <si>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</si>
  <si>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</si>
  <si>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</si>
  <si>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</si>
  <si>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</si>
  <si>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</si>
  <si>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</si>
  <si>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</si>
  <si>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</si>
  <si>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</si>
  <si>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</si>
  <si>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</si>
  <si>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</si>
  <si>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</si>
  <si>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</si>
  <si>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</si>
  <si>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</si>
  <si>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</si>
  <si>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</si>
  <si>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</si>
  <si>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</si>
  <si>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</si>
  <si>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</si>
  <si>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</si>
  <si>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</si>
  <si>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</si>
  <si>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</si>
  <si>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</si>
  <si>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</si>
  <si>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</si>
  <si>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</si>
  <si>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</si>
  <si>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</si>
  <si>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</si>
  <si>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</si>
  <si>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</si>
  <si>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</si>
  <si>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</si>
  <si>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</si>
  <si>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</si>
  <si>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</si>
  <si>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</si>
  <si>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</si>
  <si>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</si>
  <si>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</si>
  <si>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</si>
  <si>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</si>
  <si>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</si>
  <si>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</si>
  <si>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</si>
  <si>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</si>
  <si>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</si>
  <si>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</si>
  <si>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</si>
  <si>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</si>
  <si>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</si>
  <si>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</si>
  <si>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</si>
  <si>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</si>
  <si>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</si>
  <si>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</si>
  <si>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</si>
  <si>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</si>
  <si>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</si>
  <si>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</si>
  <si>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</si>
  <si>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</si>
  <si>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</si>
  <si>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</si>
  <si>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</si>
  <si>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</si>
  <si>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</si>
  <si>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</si>
  <si>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</si>
  <si>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</si>
  <si>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</si>
  <si>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</si>
  <si>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</si>
  <si>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</si>
  <si>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</si>
  <si>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</si>
  <si>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</si>
  <si>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</si>
  <si>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</si>
  <si>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</si>
  <si>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</si>
  <si>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</si>
  <si>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</si>
  <si>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</si>
  <si>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</si>
  <si>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</si>
  <si>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</si>
  <si>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</si>
  <si>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</si>
  <si>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</si>
  <si>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</si>
  <si>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</si>
  <si>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</si>
  <si>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</si>
  <si>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</si>
  <si>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</si>
  <si>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</si>
  <si>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</si>
  <si>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</si>
  <si>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</si>
  <si>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</si>
  <si>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</si>
  <si>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</si>
  <si>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</si>
  <si>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</si>
  <si>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</si>
  <si>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</si>
  <si>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</si>
  <si>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</si>
  <si>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</si>
  <si>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</si>
  <si>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</si>
  <si>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</si>
  <si>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</si>
  <si>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</si>
  <si>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</si>
  <si>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</si>
  <si>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</si>
  <si>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</si>
  <si>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</si>
  <si>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</si>
  <si>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</si>
  <si>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</si>
  <si>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</si>
  <si>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</si>
  <si>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</si>
  <si>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</si>
  <si>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</si>
  <si>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</si>
  <si>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</si>
  <si>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</si>
  <si>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</si>
  <si>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</si>
  <si>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</si>
  <si>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</si>
  <si>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</si>
  <si>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</si>
  <si>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</si>
  <si>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</si>
  <si>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</si>
  <si>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</si>
  <si>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</si>
  <si>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</si>
  <si>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</si>
  <si>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</si>
  <si>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</si>
  <si>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</si>
  <si>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</si>
  <si>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</si>
  <si>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</si>
  <si>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</si>
  <si>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</si>
  <si>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</si>
  <si>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</si>
  <si>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</si>
  <si>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</si>
  <si>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</si>
  <si>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</si>
  <si>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</si>
  <si>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</si>
  <si>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</si>
  <si>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</si>
  <si>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</si>
  <si>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</si>
  <si>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</si>
  <si>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</si>
  <si>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</si>
  <si>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</si>
  <si>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</si>
  <si>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</si>
  <si>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</si>
  <si>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</si>
  <si>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</si>
  <si>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</si>
  <si>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</si>
  <si>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</si>
  <si>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</si>
  <si>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</si>
  <si>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</si>
  <si>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</si>
  <si>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</si>
  <si>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</si>
  <si>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</si>
  <si>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</si>
  <si>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</si>
  <si>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</si>
  <si>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</si>
  <si>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</si>
  <si>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</si>
  <si>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</si>
  <si>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</si>
  <si>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</si>
  <si>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</si>
  <si>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</si>
  <si>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</si>
  <si>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</si>
  <si>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</si>
  <si>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</si>
  <si>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</si>
  <si>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</si>
  <si>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</si>
  <si>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</si>
  <si>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</si>
  <si>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</si>
  <si>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</si>
  <si>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</si>
  <si>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</si>
  <si>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</si>
  <si>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</si>
  <si>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</si>
  <si>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</si>
  <si>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</si>
  <si>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</si>
  <si>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</si>
  <si>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</si>
  <si>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</si>
  <si>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</si>
  <si>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</si>
  <si>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</si>
  <si>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</si>
  <si>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</si>
  <si>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</si>
  <si>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</si>
  <si>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</si>
  <si>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</si>
  <si>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</si>
  <si>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</si>
  <si>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</si>
  <si>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</si>
  <si>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</si>
  <si>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</si>
  <si>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</si>
  <si>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</si>
  <si>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</si>
  <si>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</si>
  <si>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</si>
  <si>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</si>
  <si>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</si>
  <si>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</si>
  <si>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</si>
  <si>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</si>
  <si>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</si>
  <si>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</si>
  <si>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</si>
  <si>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</si>
  <si>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</si>
  <si>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</si>
  <si>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</si>
  <si>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</si>
  <si>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</si>
  <si>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</si>
  <si>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</si>
  <si>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</si>
  <si>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</si>
  <si>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</si>
  <si>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</si>
  <si>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</si>
  <si>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</si>
  <si>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</si>
  <si>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</si>
  <si>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</si>
  <si>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</si>
  <si>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</si>
  <si>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</si>
  <si>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</si>
  <si>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</si>
  <si>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</si>
  <si>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</si>
  <si>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</si>
  <si>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</si>
  <si>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</si>
  <si>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</si>
  <si>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</si>
  <si>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</si>
  <si>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</si>
  <si>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</si>
  <si>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</si>
  <si>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</si>
  <si>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</si>
  <si>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</si>
  <si>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</si>
  <si>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</si>
  <si>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</si>
  <si>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</si>
  <si>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</si>
  <si>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</si>
  <si>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</si>
  <si>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</si>
  <si>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</si>
  <si>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</si>
  <si>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</si>
  <si>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</si>
  <si>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</si>
  <si>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</si>
  <si>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</si>
  <si>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</si>
  <si>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</si>
  <si>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</si>
  <si>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</si>
  <si>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</si>
  <si>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</si>
  <si>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</si>
  <si>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</si>
  <si>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</si>
  <si>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</si>
  <si>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</si>
  <si>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</si>
  <si>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</si>
  <si>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</si>
  <si>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</si>
  <si>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</si>
  <si>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</si>
  <si>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</si>
  <si>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</si>
  <si>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</si>
  <si>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</si>
  <si>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</si>
  <si>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</si>
  <si>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</si>
  <si>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</si>
  <si>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</si>
  <si>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</si>
  <si>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</si>
  <si>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</si>
  <si>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</si>
  <si>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</si>
  <si>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</si>
  <si>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</si>
  <si>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</si>
  <si>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</si>
  <si>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</si>
  <si>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</si>
  <si>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</si>
  <si>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</si>
  <si>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</si>
  <si>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</si>
  <si>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</si>
  <si>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</si>
  <si>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</si>
  <si>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</si>
  <si>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</si>
  <si>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</si>
  <si>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</si>
  <si>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</si>
  <si>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</si>
  <si>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</si>
  <si>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</si>
  <si>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</si>
  <si>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</si>
  <si>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</si>
  <si>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</si>
  <si>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</si>
  <si>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</si>
  <si>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</si>
  <si>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</si>
  <si>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</si>
  <si>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</si>
  <si>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</si>
  <si>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</si>
  <si>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</si>
  <si>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</si>
  <si>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</si>
  <si>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</si>
  <si>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</si>
  <si>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</si>
  <si>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</si>
  <si>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</si>
  <si>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</si>
  <si>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</si>
  <si>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</si>
  <si>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</si>
  <si>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</si>
  <si>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</si>
  <si>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</si>
  <si>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</si>
  <si>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</si>
  <si>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</si>
  <si>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</si>
  <si>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</si>
  <si>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</si>
  <si>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</si>
  <si>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</si>
  <si>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</si>
  <si>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</si>
  <si>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</si>
  <si>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</si>
  <si>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</si>
  <si>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</si>
  <si>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</si>
  <si>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</si>
  <si>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</si>
  <si>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</si>
  <si>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</si>
  <si>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</si>
  <si>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</si>
  <si>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</si>
  <si>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</si>
  <si>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</si>
  <si>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</si>
  <si>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</si>
  <si>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</si>
  <si>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</si>
  <si>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</si>
  <si>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</si>
  <si>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</si>
  <si>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</si>
  <si>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</si>
  <si>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</si>
  <si>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</si>
  <si>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</si>
  <si>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</si>
  <si>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</si>
  <si>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</si>
  <si>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</si>
  <si>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</si>
  <si>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</si>
  <si>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</si>
  <si>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</si>
  <si>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</si>
  <si>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</si>
  <si>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</si>
  <si>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</si>
  <si>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</si>
  <si>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</si>
  <si>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</si>
  <si>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</si>
  <si>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</si>
  <si>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</si>
  <si>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</si>
  <si>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</si>
  <si>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</si>
  <si>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</si>
  <si>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</si>
  <si>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</si>
  <si>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</si>
  <si>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</si>
  <si>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</si>
  <si>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</si>
  <si>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</si>
  <si>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</si>
  <si>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</si>
  <si>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</si>
  <si>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</si>
  <si>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</si>
  <si>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</si>
  <si>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</si>
  <si>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</si>
  <si>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</si>
  <si>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</si>
  <si>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</si>
  <si>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</si>
  <si>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</si>
  <si>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</si>
  <si>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</si>
  <si>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</si>
  <si>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</si>
  <si>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</si>
  <si>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</si>
  <si>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</si>
  <si>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</si>
  <si>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</si>
  <si>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</si>
  <si>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</si>
  <si>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</si>
  <si>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</si>
  <si>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</si>
  <si>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</si>
  <si>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</si>
  <si>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</si>
  <si>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</si>
  <si>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</si>
  <si>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</si>
  <si>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</si>
  <si>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</si>
  <si>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</si>
  <si>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</si>
  <si>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</si>
  <si>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</si>
  <si>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</si>
  <si>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</si>
  <si>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</si>
  <si>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</si>
  <si>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</si>
  <si>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</si>
  <si>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</si>
  <si>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</si>
  <si>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</si>
  <si>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</si>
  <si>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</si>
  <si>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</si>
  <si>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</si>
  <si>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</si>
  <si>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</si>
  <si>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</si>
  <si>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</si>
  <si>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</si>
  <si>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</si>
  <si>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</si>
  <si>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</si>
  <si>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</si>
  <si>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</si>
  <si>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</si>
  <si>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</si>
  <si>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</si>
  <si>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</si>
  <si>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</si>
  <si>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</si>
  <si>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</si>
  <si>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</si>
  <si>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</si>
  <si>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</si>
  <si>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</si>
  <si>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</si>
  <si>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</si>
  <si>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</si>
  <si>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</si>
  <si>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</si>
  <si>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</si>
  <si>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</si>
  <si>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</si>
  <si>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</si>
  <si>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</si>
  <si>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</si>
  <si>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</si>
  <si>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</si>
  <si>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</si>
  <si>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</si>
  <si>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</si>
  <si>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</si>
  <si>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</si>
  <si>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</si>
  <si>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</si>
  <si>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</si>
  <si>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</si>
  <si>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</si>
  <si>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</si>
  <si>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</si>
  <si>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</si>
  <si>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</si>
  <si>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</si>
  <si>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</si>
  <si>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</si>
  <si>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</si>
  <si>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</si>
  <si>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</si>
  <si>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</si>
  <si>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</si>
  <si>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</si>
  <si>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</si>
  <si>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</si>
  <si>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</si>
  <si>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</si>
  <si>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</si>
  <si>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</si>
  <si>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</si>
  <si>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</si>
  <si>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</si>
  <si>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</si>
  <si>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</si>
  <si>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</si>
  <si>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</si>
  <si>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</si>
  <si>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</si>
  <si>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</si>
  <si>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</si>
  <si>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</si>
  <si>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</si>
  <si>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</si>
  <si>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</si>
  <si>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</si>
  <si>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</si>
  <si>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</si>
  <si>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</si>
  <si>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</si>
  <si>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</si>
  <si>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</si>
  <si>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</si>
  <si>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</si>
  <si>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</si>
  <si>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</si>
  <si>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</si>
  <si>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</si>
  <si>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</si>
  <si>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</si>
  <si>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</si>
  <si>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</si>
  <si>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</si>
  <si>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</si>
  <si>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</si>
  <si>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</si>
  <si>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</si>
  <si>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</si>
  <si>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</si>
  <si>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</si>
  <si>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</si>
  <si>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</si>
  <si>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</si>
  <si>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</si>
  <si>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</si>
  <si>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</si>
  <si>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</si>
  <si>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</si>
  <si>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</si>
  <si>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</si>
  <si>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</si>
  <si>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</si>
  <si>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</si>
  <si>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</si>
  <si>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</si>
  <si>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</si>
  <si>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</si>
  <si>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</si>
  <si>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</si>
  <si>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</si>
  <si>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</si>
  <si>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</si>
  <si>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</si>
  <si>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</si>
  <si>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</si>
  <si>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</si>
  <si>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</si>
  <si>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</si>
  <si>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</si>
  <si>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</si>
  <si>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</si>
  <si>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</si>
  <si>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</si>
  <si>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</si>
  <si>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</si>
  <si>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</si>
  <si>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</si>
  <si>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</si>
  <si>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</si>
  <si>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</si>
  <si>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</si>
  <si>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</si>
  <si>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</si>
  <si>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</si>
  <si>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</si>
  <si>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</si>
  <si>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</si>
  <si>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</si>
  <si>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</si>
  <si>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</si>
  <si>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</si>
  <si>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</si>
  <si>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</si>
  <si>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</si>
  <si>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</si>
  <si>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</si>
  <si>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</si>
  <si>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</si>
  <si>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</si>
  <si>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</si>
  <si>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</si>
  <si>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</si>
  <si>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</si>
  <si>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</si>
  <si>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</si>
  <si>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</si>
  <si>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</si>
  <si>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</si>
  <si>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</si>
  <si>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</si>
  <si>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</si>
  <si>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</si>
  <si>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</si>
  <si>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</si>
  <si>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</si>
  <si>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</si>
  <si>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</si>
  <si>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</si>
  <si>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</si>
  <si>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</si>
  <si>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</si>
  <si>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</si>
  <si>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</si>
  <si>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</si>
  <si>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</si>
  <si>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</si>
  <si>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</si>
  <si>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</si>
  <si>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</si>
  <si>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</si>
  <si>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</si>
  <si>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</si>
  <si>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</si>
  <si>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</si>
  <si>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</si>
  <si>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</si>
  <si>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</si>
  <si>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</si>
  <si>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</si>
  <si>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</si>
  <si>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</si>
  <si>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</si>
  <si>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</si>
  <si>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</si>
  <si>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</si>
  <si>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</si>
  <si>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</si>
  <si>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</si>
  <si>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</si>
  <si>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</si>
  <si>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</si>
  <si>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</si>
  <si>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</si>
  <si>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</si>
  <si>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</si>
  <si>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</si>
  <si>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</si>
  <si>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</si>
  <si>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</si>
  <si>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</si>
  <si>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</si>
  <si>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</si>
  <si>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</si>
  <si>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</si>
  <si>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</si>
  <si>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</si>
  <si>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</si>
  <si>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</si>
  <si>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</si>
  <si>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</si>
  <si>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</si>
  <si>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</si>
  <si>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</si>
  <si>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</si>
  <si>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</si>
  <si>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</si>
  <si>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</si>
  <si>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</si>
  <si>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</si>
  <si>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</si>
  <si>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</si>
  <si>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</si>
  <si>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</si>
  <si>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</si>
  <si>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</si>
  <si>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</si>
  <si>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</si>
  <si>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</si>
  <si>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</si>
  <si>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</si>
  <si>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</si>
  <si>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</si>
  <si>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</si>
  <si>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</si>
  <si>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</si>
  <si>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</si>
  <si>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</si>
  <si>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</si>
  <si>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</si>
  <si>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</si>
  <si>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</si>
  <si>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</si>
  <si>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</si>
  <si>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</si>
  <si>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</si>
  <si>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</si>
  <si>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</si>
  <si>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</si>
  <si>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</si>
  <si>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</si>
  <si>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</si>
  <si>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</si>
  <si>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</si>
  <si>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</si>
  <si>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</si>
  <si>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</si>
  <si>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</si>
  <si>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</si>
  <si>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</si>
  <si>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</si>
  <si>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</si>
  <si>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</si>
  <si>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</si>
  <si>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</si>
  <si>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</si>
  <si>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</si>
  <si>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</si>
  <si>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</si>
  <si>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</si>
  <si>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</si>
  <si>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</si>
  <si>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</si>
  <si>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</si>
  <si>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</si>
  <si>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</si>
  <si>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</si>
  <si>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</si>
  <si>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</si>
  <si>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</si>
  <si>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</si>
  <si>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</si>
  <si>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</si>
  <si>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</si>
  <si>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</si>
  <si>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</si>
  <si>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</si>
  <si>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</si>
  <si>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</si>
  <si>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</si>
  <si>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</si>
  <si>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</si>
  <si>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</si>
  <si>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</si>
  <si>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</si>
  <si>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</si>
  <si>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</si>
  <si>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</si>
  <si>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</si>
  <si>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</si>
  <si>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</si>
  <si>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</si>
  <si>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</si>
  <si>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</si>
  <si>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</si>
  <si>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</si>
  <si>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</si>
  <si>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</si>
  <si>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</si>
  <si>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</si>
  <si>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</si>
  <si>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</si>
  <si>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</si>
  <si>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</si>
  <si>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</si>
  <si>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</si>
  <si>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</si>
  <si>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</si>
  <si>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</si>
  <si>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</si>
  <si>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</si>
  <si>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</si>
  <si>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</si>
  <si>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</si>
  <si>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</si>
  <si>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</si>
  <si>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</si>
  <si>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</si>
  <si>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</si>
  <si>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</si>
  <si>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</si>
  <si>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</si>
  <si>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</si>
  <si>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</si>
  <si>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</si>
  <si>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</si>
  <si>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</si>
  <si>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</si>
  <si>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</si>
  <si>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</si>
  <si>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</si>
  <si>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</si>
  <si>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</si>
  <si>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</si>
  <si>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</si>
  <si>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</si>
  <si>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</si>
  <si>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</si>
  <si>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</si>
  <si>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</si>
  <si>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</si>
  <si>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</si>
  <si>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</si>
  <si>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</si>
  <si>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</si>
  <si>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</si>
  <si>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</si>
  <si>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</si>
  <si>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</si>
  <si>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</si>
  <si>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</si>
  <si>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</si>
  <si>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</si>
  <si>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</si>
  <si>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</si>
  <si>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</si>
  <si>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</si>
  <si>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</si>
  <si>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</si>
  <si>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</si>
  <si>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</si>
  <si>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</si>
  <si>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</si>
  <si>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</si>
  <si>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</si>
  <si>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</si>
  <si>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</si>
  <si>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</si>
  <si>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</si>
  <si>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</si>
  <si>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</si>
  <si>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</si>
  <si>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</si>
  <si>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</si>
  <si>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</si>
  <si>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</si>
  <si>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</si>
  <si>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</si>
  <si>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</si>
  <si>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</si>
  <si>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</si>
  <si>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</si>
  <si>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</si>
  <si>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</si>
  <si>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</si>
  <si>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</si>
  <si>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</si>
  <si>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</si>
  <si>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</si>
  <si>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</si>
  <si>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</si>
  <si>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</si>
  <si>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</si>
  <si>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</si>
  <si>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</si>
  <si>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</si>
  <si>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</si>
  <si>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</si>
  <si>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</si>
  <si>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</si>
  <si>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</si>
  <si>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</si>
  <si>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</si>
  <si>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</si>
  <si>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</si>
  <si>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</si>
  <si>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</si>
  <si>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</si>
  <si>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</si>
  <si>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</si>
  <si>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</si>
  <si>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</si>
  <si>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</si>
  <si>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</si>
  <si>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</si>
  <si>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</si>
  <si>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</si>
  <si>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</si>
  <si>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</si>
  <si>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</si>
  <si>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</si>
  <si>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</si>
  <si>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</si>
  <si>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</si>
  <si>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</si>
  <si>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</si>
  <si>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</si>
  <si>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</si>
  <si>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</si>
  <si>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</si>
  <si>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</si>
  <si>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</si>
  <si>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</si>
  <si>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</si>
  <si>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</si>
  <si>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</si>
  <si>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</si>
  <si>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</si>
  <si>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</si>
  <si>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</si>
  <si>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</si>
  <si>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</si>
  <si>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</si>
  <si>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</si>
  <si>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</si>
  <si>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</si>
  <si>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</si>
  <si>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</si>
  <si>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</si>
  <si>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</si>
  <si>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</si>
  <si>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</si>
  <si>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</si>
  <si>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</si>
  <si>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</si>
  <si>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</si>
  <si>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</si>
  <si>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</si>
  <si>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</si>
  <si>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</si>
  <si>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</si>
  <si>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</si>
  <si>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</si>
  <si>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</si>
  <si>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</si>
  <si>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</si>
  <si>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</si>
  <si>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</si>
  <si>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</si>
  <si>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</si>
  <si>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</si>
  <si>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</si>
  <si>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</si>
  <si>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</si>
  <si>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</si>
  <si>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</si>
  <si>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</si>
  <si>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</si>
  <si>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</si>
  <si>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</si>
  <si>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</si>
  <si>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</si>
  <si>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</si>
  <si>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</si>
  <si>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</si>
  <si>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</si>
  <si>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</si>
  <si>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</si>
  <si>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</si>
  <si>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</si>
  <si>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</si>
  <si>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</si>
  <si>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</si>
  <si>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</si>
  <si>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</si>
  <si>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</si>
  <si>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</si>
  <si>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</si>
  <si>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</si>
  <si>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</si>
  <si>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</si>
  <si>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</si>
  <si>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</si>
  <si>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</si>
  <si>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</si>
  <si>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</si>
  <si>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</si>
  <si>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</si>
  <si>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</si>
  <si>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</si>
  <si>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</si>
  <si>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</si>
  <si>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</si>
  <si>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</si>
  <si>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</si>
  <si>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</si>
  <si>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</si>
  <si>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</si>
  <si>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</si>
  <si>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</si>
  <si>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</si>
  <si>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</si>
  <si>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</si>
  <si>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</si>
  <si>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</si>
  <si>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</si>
  <si>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</si>
  <si>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</si>
  <si>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</si>
  <si>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</si>
  <si>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</si>
  <si>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</si>
  <si>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</si>
  <si>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</si>
  <si>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</si>
  <si>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</si>
  <si>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</si>
  <si>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</si>
  <si>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</si>
  <si>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</si>
  <si>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</si>
  <si>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</si>
  <si>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</si>
  <si>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</si>
  <si>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</si>
  <si>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</si>
  <si>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</si>
  <si>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</si>
  <si>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</si>
  <si>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</si>
  <si>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</si>
  <si>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</si>
  <si>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</si>
  <si>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</si>
  <si>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</si>
  <si>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</si>
  <si>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</si>
  <si>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</si>
  <si>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</si>
  <si>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</si>
  <si>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</si>
  <si>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</si>
  <si>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</si>
  <si>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</si>
  <si>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</si>
  <si>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</si>
  <si>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</si>
  <si>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</si>
  <si>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</si>
  <si>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</si>
  <si>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</si>
  <si>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</si>
  <si>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</si>
  <si>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</si>
  <si>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</si>
  <si>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</si>
  <si>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</si>
  <si>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</si>
  <si>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</si>
  <si>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</si>
  <si>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</si>
  <si>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</si>
  <si>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</si>
  <si>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</si>
  <si>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</si>
  <si>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</si>
  <si>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</si>
  <si>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</si>
  <si>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</si>
  <si>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</si>
  <si>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</si>
  <si>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</si>
  <si>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</si>
  <si>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</si>
  <si>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</si>
  <si>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</si>
  <si>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</si>
  <si>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</si>
  <si>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</si>
  <si>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</si>
  <si>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</si>
  <si>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</si>
  <si>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</si>
  <si>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</si>
  <si>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</si>
  <si>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</si>
  <si>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</si>
  <si>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</si>
  <si>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</si>
  <si>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</si>
  <si>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</si>
  <si>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</si>
  <si>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</si>
  <si>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</si>
  <si>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</si>
  <si>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</si>
  <si>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</si>
  <si>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</si>
  <si>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</si>
  <si>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</si>
  <si>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</si>
  <si>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</si>
  <si>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</si>
  <si>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</si>
  <si>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</si>
  <si>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</si>
  <si>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</si>
  <si>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</si>
  <si>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</si>
  <si>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</si>
  <si>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</si>
  <si>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</si>
  <si>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</si>
  <si>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</si>
  <si>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</si>
  <si>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</si>
  <si>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</si>
  <si>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</si>
  <si>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</si>
  <si>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</si>
  <si>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</si>
  <si>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</si>
  <si>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</si>
  <si>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</si>
  <si>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</si>
  <si>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</si>
  <si>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</si>
  <si>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</si>
  <si>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</si>
  <si>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</si>
  <si>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</si>
  <si>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</si>
  <si>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</si>
  <si>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</si>
  <si>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</si>
  <si>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</si>
  <si>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</si>
  <si>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</si>
  <si>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</si>
  <si>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</si>
  <si>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</si>
  <si>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</si>
  <si>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</si>
  <si>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</si>
  <si>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</si>
  <si>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</si>
  <si>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</si>
  <si>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</si>
  <si>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</si>
  <si>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</si>
  <si>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</si>
  <si>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</si>
  <si>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</si>
  <si>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</si>
  <si>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</si>
  <si>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</si>
  <si>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</si>
  <si>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</si>
  <si>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</si>
  <si>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</si>
  <si>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</si>
  <si>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</si>
  <si>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</si>
  <si>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</si>
  <si>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</si>
  <si>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</si>
  <si>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</si>
  <si>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</si>
  <si>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</si>
  <si>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</si>
  <si>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</si>
  <si>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</si>
  <si>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</si>
  <si>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</si>
  <si>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</si>
  <si>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</si>
  <si>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</si>
  <si>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</si>
  <si>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</si>
  <si>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</si>
  <si>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</si>
  <si>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</si>
  <si>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</si>
  <si>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</si>
  <si>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</si>
  <si>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</si>
  <si>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</si>
  <si>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</si>
  <si>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</si>
  <si>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</si>
  <si>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</si>
  <si>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</si>
  <si>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</si>
  <si>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</si>
  <si>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</si>
  <si>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</si>
  <si>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</si>
  <si>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</si>
  <si>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</si>
  <si>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</si>
  <si>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</si>
  <si>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</si>
  <si>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</si>
  <si>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</si>
  <si>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</si>
  <si>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</si>
  <si>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</si>
  <si>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</si>
  <si>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</si>
  <si>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</si>
  <si>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</si>
  <si>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</si>
  <si>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</si>
  <si>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</si>
  <si>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</si>
  <si>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</si>
  <si>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</si>
  <si>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</si>
  <si>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</si>
  <si>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</si>
  <si>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</si>
  <si>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</si>
  <si>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</si>
  <si>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</si>
  <si>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</si>
  <si>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</si>
  <si>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</si>
  <si>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</si>
  <si>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</si>
  <si>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</si>
  <si>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</si>
  <si>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</si>
  <si>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</si>
  <si>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</si>
  <si>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</si>
  <si>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</si>
  <si>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</si>
  <si>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</si>
  <si>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</si>
  <si>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</si>
  <si>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</si>
  <si>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</si>
  <si>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</si>
  <si>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</si>
  <si>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</si>
  <si>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</si>
  <si>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</si>
  <si>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</si>
  <si>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</si>
  <si>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</si>
  <si>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</si>
  <si>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</si>
  <si>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</si>
  <si>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</si>
  <si>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</si>
  <si>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</si>
  <si>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</si>
  <si>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</si>
  <si>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</si>
  <si>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</si>
  <si>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</si>
  <si>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</si>
  <si>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</si>
  <si>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</si>
  <si>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</si>
  <si>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</si>
  <si>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</si>
  <si>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</si>
  <si>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</si>
  <si>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</si>
  <si>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</si>
  <si>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</si>
  <si>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</si>
  <si>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</si>
  <si>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</si>
  <si>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</si>
  <si>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</si>
  <si>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</si>
  <si>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</si>
  <si>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</si>
  <si>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</si>
  <si>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</si>
  <si>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</si>
  <si>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</si>
  <si>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</si>
  <si>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</si>
  <si>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</si>
  <si>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</si>
  <si>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</si>
  <si>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</si>
  <si>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</si>
  <si>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</si>
  <si>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</si>
  <si>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</si>
  <si>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</si>
  <si>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</si>
  <si>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</si>
  <si>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</si>
  <si>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</si>
  <si>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</si>
  <si>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</si>
  <si>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</si>
  <si>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</si>
  <si>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</si>
  <si>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</si>
  <si>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</si>
  <si>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</si>
  <si>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</si>
  <si>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</si>
  <si>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</si>
  <si>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</si>
  <si>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</si>
  <si>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</si>
  <si>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</si>
  <si>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</si>
  <si>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</si>
  <si>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</si>
  <si>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</si>
  <si>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</si>
  <si>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</si>
  <si>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</si>
  <si>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</si>
  <si>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</si>
  <si>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</si>
  <si>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</si>
  <si>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</si>
  <si>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</si>
  <si>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</si>
  <si>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</si>
  <si>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</si>
  <si>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</si>
  <si>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</si>
  <si>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</si>
  <si>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</si>
  <si>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</si>
  <si>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</si>
  <si>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</si>
  <si>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</si>
  <si>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</si>
  <si>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</si>
  <si>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</si>
  <si>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</si>
  <si>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</si>
  <si>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</si>
  <si>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</si>
  <si>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</si>
  <si>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</si>
  <si>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</si>
  <si>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</si>
  <si>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</si>
  <si>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</si>
  <si>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</si>
  <si>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</si>
  <si>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</si>
  <si>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</si>
  <si>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</si>
  <si>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</si>
  <si>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</si>
  <si>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</si>
  <si>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</si>
  <si>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</si>
  <si>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</si>
  <si>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</si>
  <si>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</si>
  <si>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</si>
  <si>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</si>
  <si>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</si>
  <si>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</si>
  <si>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</si>
  <si>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</si>
  <si>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</si>
  <si>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</si>
  <si>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</si>
  <si>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</si>
  <si>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</si>
  <si>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</si>
  <si>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</si>
  <si>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</si>
  <si>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</si>
  <si>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</si>
  <si>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</si>
  <si>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</si>
  <si>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</si>
  <si>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</si>
  <si>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</si>
  <si>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</si>
  <si>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</si>
  <si>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</si>
  <si>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</si>
  <si>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</si>
  <si>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</si>
  <si>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</si>
  <si>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</si>
  <si>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</si>
  <si>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</si>
  <si>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</si>
  <si>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</si>
  <si>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</si>
  <si>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</si>
  <si>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</si>
  <si>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</si>
  <si>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</si>
  <si>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</si>
  <si>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</si>
  <si>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</si>
  <si>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</si>
  <si>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</si>
  <si>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</si>
  <si>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</si>
  <si>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</si>
  <si>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</si>
  <si>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</si>
  <si>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</si>
  <si>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</si>
  <si>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</si>
  <si>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</si>
  <si>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</si>
  <si>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</si>
  <si>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</si>
  <si>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</si>
  <si>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</si>
  <si>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</si>
  <si>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</si>
  <si>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</si>
  <si>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</si>
  <si>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</si>
  <si>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</si>
  <si>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</si>
  <si>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</si>
  <si>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</si>
  <si>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</si>
  <si>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</si>
  <si>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</si>
  <si>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</si>
  <si>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</si>
  <si>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</si>
  <si>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</si>
  <si>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</si>
  <si>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</si>
  <si>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</si>
  <si>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</si>
  <si>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</si>
  <si>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</si>
  <si>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</si>
  <si>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</si>
  <si>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</si>
  <si>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</si>
  <si>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</si>
  <si>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</si>
  <si>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</si>
  <si>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</si>
  <si>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</si>
  <si>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</si>
  <si>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</si>
  <si>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</si>
  <si>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</si>
  <si>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</si>
  <si>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</si>
  <si>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</si>
  <si>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</si>
  <si>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</si>
  <si>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</si>
  <si>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</si>
  <si>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</si>
  <si>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</si>
  <si>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</si>
  <si>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</si>
  <si>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</si>
  <si>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</si>
  <si>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</si>
  <si>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</si>
  <si>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</si>
  <si>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</si>
  <si>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</si>
  <si>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</si>
  <si>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</si>
  <si>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</si>
  <si>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</si>
  <si>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</si>
  <si>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</si>
  <si>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</si>
  <si>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</si>
  <si>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</si>
  <si>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</si>
  <si>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</si>
  <si>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</si>
  <si>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</si>
  <si>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</si>
  <si>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</si>
  <si>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</si>
  <si>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</si>
  <si>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</si>
  <si>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</si>
  <si>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</si>
  <si>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</si>
  <si>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</si>
  <si>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</si>
  <si>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</si>
  <si>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</si>
  <si>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</si>
  <si>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</si>
  <si>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</si>
  <si>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</si>
  <si>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</si>
  <si>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</si>
  <si>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</si>
  <si>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</si>
  <si>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</si>
  <si>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</si>
  <si>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</si>
  <si>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</si>
  <si>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</si>
  <si>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</si>
  <si>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</si>
  <si>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</si>
  <si>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</si>
  <si>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</si>
  <si>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</si>
  <si>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</si>
  <si>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</si>
  <si>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</si>
  <si>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</si>
  <si>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</si>
  <si>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</si>
  <si>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</si>
  <si>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</si>
  <si>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</si>
  <si>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</si>
  <si>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</si>
  <si>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</si>
  <si>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</si>
  <si>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</si>
  <si>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</si>
  <si>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</si>
  <si>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</si>
  <si>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</si>
  <si>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</si>
  <si>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</si>
  <si>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</si>
  <si>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</si>
  <si>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</si>
  <si>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</si>
  <si>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</si>
  <si>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</si>
  <si>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</si>
  <si>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</si>
  <si>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</si>
  <si>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</si>
  <si>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</si>
  <si>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</si>
  <si>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</si>
  <si>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</si>
  <si>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</si>
  <si>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</si>
  <si>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</si>
  <si>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</si>
  <si>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</si>
  <si>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</si>
  <si>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</si>
  <si>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</si>
  <si>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</si>
  <si>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</si>
  <si>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</si>
  <si>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</si>
  <si>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</si>
  <si>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</si>
  <si>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</si>
  <si>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</si>
  <si>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</si>
  <si>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</si>
  <si>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</si>
  <si>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</si>
  <si>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</si>
  <si>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</si>
  <si>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</si>
  <si>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</si>
  <si>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</si>
  <si>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</si>
  <si>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</si>
  <si>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</si>
  <si>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</si>
  <si>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</si>
  <si>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</si>
  <si>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</si>
  <si>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</si>
  <si>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</si>
  <si>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</si>
  <si>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</si>
  <si>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</si>
  <si>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</si>
  <si>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</si>
  <si>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</si>
  <si>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</si>
  <si>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</si>
  <si>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</si>
  <si>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</si>
  <si>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</si>
  <si>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</si>
  <si>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</si>
  <si>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</si>
  <si>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</si>
  <si>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</si>
  <si>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</si>
  <si>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</si>
  <si>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</si>
  <si>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</si>
  <si>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</si>
  <si>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</si>
  <si>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</si>
  <si>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</si>
  <si>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</si>
  <si>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</si>
  <si>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</si>
  <si>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</si>
  <si>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</si>
  <si>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</si>
  <si>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</si>
  <si>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</si>
  <si>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</si>
  <si>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</si>
  <si>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</si>
  <si>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</si>
  <si>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</si>
  <si>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</si>
  <si>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</si>
  <si>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</si>
  <si>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</si>
  <si>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</si>
  <si>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</si>
  <si>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</si>
  <si>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</si>
  <si>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</si>
  <si>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</si>
  <si>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</si>
  <si>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</si>
  <si>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</si>
  <si>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</si>
  <si>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</si>
  <si>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</si>
  <si>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</si>
  <si>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</si>
  <si>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</si>
  <si>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</si>
  <si>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</si>
  <si>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</si>
  <si>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</si>
  <si>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</si>
  <si>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</si>
  <si>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</si>
  <si>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</si>
  <si>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</si>
  <si>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</si>
  <si>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</si>
  <si>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</si>
  <si>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</si>
  <si>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</si>
  <si>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</si>
  <si>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</si>
  <si>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</si>
  <si>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</si>
  <si>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</si>
  <si>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</si>
  <si>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</si>
  <si>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</si>
  <si>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</si>
  <si>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</si>
  <si>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</si>
  <si>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</si>
  <si>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</si>
  <si>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</si>
  <si>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</si>
  <si>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</si>
  <si>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</si>
  <si>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</si>
  <si>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</si>
  <si>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</si>
  <si>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</si>
  <si>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</si>
  <si>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</si>
  <si>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</si>
  <si>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</si>
  <si>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</si>
  <si>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</si>
  <si>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</si>
  <si>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</si>
  <si>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</si>
  <si>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</si>
  <si>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</si>
  <si>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</si>
  <si>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</si>
  <si>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</si>
  <si>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</si>
  <si>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</si>
  <si>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</si>
  <si>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</si>
  <si>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</si>
  <si>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</si>
  <si>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</si>
  <si>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</si>
  <si>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</si>
  <si>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</si>
  <si>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</si>
  <si>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</si>
  <si>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</si>
  <si>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</si>
  <si>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</si>
  <si>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</si>
  <si>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</si>
  <si>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</si>
  <si>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</si>
  <si>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</si>
  <si>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</si>
  <si>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</si>
  <si>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</si>
  <si>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</si>
  <si>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</si>
  <si>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</si>
  <si>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</si>
  <si>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</si>
  <si>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</si>
  <si>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</si>
  <si>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</si>
  <si>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</si>
  <si>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</si>
  <si>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</si>
  <si>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</si>
  <si>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</si>
  <si>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</si>
  <si>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</si>
  <si>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</si>
  <si>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</si>
  <si>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</si>
  <si>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</si>
  <si>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</si>
  <si>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</si>
  <si>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</si>
  <si>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</si>
  <si>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</si>
  <si>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</si>
  <si>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</si>
  <si>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</si>
  <si>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</si>
  <si>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</si>
  <si>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</si>
  <si>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</si>
  <si>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</si>
  <si>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</si>
  <si>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</si>
  <si>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</si>
  <si>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</si>
  <si>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</si>
  <si>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</si>
  <si>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</si>
  <si>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</si>
  <si>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</si>
  <si>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</si>
  <si>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</si>
  <si>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</si>
  <si>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</si>
  <si>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</si>
  <si>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</si>
  <si>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</si>
  <si>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</si>
  <si>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</si>
  <si>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</si>
  <si>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</si>
  <si>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</si>
  <si>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</si>
  <si>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</si>
  <si>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</si>
  <si>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</si>
  <si>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</si>
  <si>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</si>
  <si>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</si>
  <si>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</si>
  <si>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</si>
  <si>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</si>
  <si>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</si>
  <si>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</si>
  <si>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</si>
  <si>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</si>
  <si>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</si>
  <si>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</si>
  <si>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</si>
  <si>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</si>
  <si>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</si>
  <si>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</si>
  <si>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</si>
  <si>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</si>
  <si>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</si>
  <si>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</si>
  <si>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</si>
  <si>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</si>
  <si>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</si>
  <si>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</si>
  <si>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</si>
  <si>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</si>
  <si>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</si>
  <si>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</si>
  <si>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</si>
  <si>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</si>
  <si>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</si>
  <si>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</si>
  <si>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</si>
  <si>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</si>
  <si>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</si>
  <si>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</si>
  <si>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</si>
  <si>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</si>
  <si>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</si>
  <si>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</si>
  <si>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</si>
  <si>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</si>
  <si>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</si>
  <si>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</si>
  <si>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</si>
  <si>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</si>
  <si>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</si>
  <si>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</si>
  <si>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</si>
  <si>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</si>
  <si>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</si>
  <si>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</si>
  <si>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</si>
  <si>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</si>
  <si>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</si>
  <si>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</si>
  <si>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</si>
  <si>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</si>
  <si>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</si>
  <si>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</si>
  <si>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</si>
  <si>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</si>
  <si>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</si>
  <si>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</si>
  <si>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</si>
  <si>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</si>
  <si>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</si>
  <si>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</si>
  <si>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</si>
  <si>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</si>
  <si>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</si>
  <si>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</si>
  <si>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</si>
  <si>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</si>
  <si>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</si>
  <si>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</si>
  <si>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</si>
  <si>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</si>
  <si>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</si>
  <si>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</si>
  <si>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</si>
  <si>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</si>
  <si>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</si>
  <si>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</si>
  <si>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</si>
  <si>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</si>
  <si>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</si>
  <si>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</si>
  <si>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</si>
  <si>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</si>
  <si>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</si>
  <si>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</si>
  <si>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</si>
  <si>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</si>
  <si>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</si>
  <si>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</si>
  <si>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</si>
  <si>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</si>
  <si>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</si>
  <si>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</si>
  <si>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</si>
  <si>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</si>
  <si>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</si>
  <si>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</si>
  <si>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</si>
  <si>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</si>
  <si>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</si>
  <si>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</si>
  <si>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</si>
  <si>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</si>
  <si>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</si>
  <si>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</si>
  <si>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</si>
  <si>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</si>
  <si>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</si>
  <si>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</si>
  <si>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</si>
  <si>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</si>
  <si>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</si>
  <si>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</si>
  <si>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</si>
  <si>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</si>
  <si>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</si>
  <si>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</si>
  <si>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</si>
  <si>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</si>
  <si>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</si>
  <si>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</si>
  <si>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</si>
  <si>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</si>
  <si>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</si>
  <si>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</si>
  <si>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</si>
  <si>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</si>
  <si>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</si>
  <si>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</si>
  <si>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</si>
  <si>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</si>
  <si>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</si>
  <si>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</si>
  <si>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</si>
  <si>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</si>
  <si>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</si>
  <si>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</si>
  <si>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</si>
  <si>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</si>
  <si>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</si>
  <si>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</si>
  <si>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</si>
  <si>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</si>
  <si>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</si>
  <si>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</si>
  <si>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</si>
  <si>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</si>
  <si>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</si>
  <si>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</si>
  <si>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</si>
  <si>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</si>
  <si>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</si>
  <si>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</si>
  <si>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</si>
  <si>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</si>
  <si>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</si>
  <si>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</si>
  <si>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</si>
  <si>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</si>
  <si>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</si>
  <si>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</si>
  <si>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</si>
  <si>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</si>
  <si>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</si>
  <si>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</si>
  <si>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</si>
  <si>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</si>
  <si>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</si>
  <si>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</si>
  <si>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</si>
  <si>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</si>
  <si>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</si>
  <si>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</si>
  <si>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</si>
  <si>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</si>
  <si>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</si>
  <si>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</si>
  <si>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</si>
  <si>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</si>
  <si>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</si>
  <si>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</si>
  <si>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</si>
  <si>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</si>
  <si>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</si>
  <si>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</si>
  <si>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</si>
  <si>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</si>
  <si>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</si>
  <si>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</si>
  <si>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</si>
  <si>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</si>
  <si>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</si>
  <si>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</si>
  <si>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</si>
  <si>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</si>
  <si>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</si>
  <si>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</si>
  <si>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</si>
  <si>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</si>
  <si>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</si>
  <si>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</si>
  <si>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</si>
  <si>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</si>
  <si>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</si>
  <si>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</si>
  <si>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</si>
  <si>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</si>
  <si>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</si>
  <si>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</si>
  <si>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</si>
  <si>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</si>
  <si>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</si>
  <si>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</si>
  <si>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</si>
  <si>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</si>
  <si>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</si>
  <si>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</si>
  <si>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</si>
  <si>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</si>
  <si>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</si>
  <si>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</si>
  <si>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</si>
  <si>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</si>
  <si>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</si>
  <si>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</si>
  <si>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</si>
  <si>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</si>
  <si>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</si>
  <si>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</si>
  <si>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</si>
  <si>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</si>
  <si>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</si>
  <si>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</si>
  <si>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</si>
  <si>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</si>
  <si>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</si>
  <si>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</si>
  <si>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</si>
  <si>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</si>
  <si>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</si>
  <si>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</si>
  <si>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</si>
  <si>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</si>
  <si>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</si>
  <si>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</si>
  <si>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</si>
  <si>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</si>
  <si>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</si>
  <si>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</si>
  <si>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</si>
  <si>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</si>
  <si>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</si>
  <si>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</si>
  <si>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</si>
  <si>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</si>
  <si>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</si>
  <si>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</si>
  <si>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</si>
  <si>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</si>
  <si>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</si>
  <si>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</si>
  <si>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</si>
  <si>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</si>
  <si>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</si>
  <si>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</si>
  <si>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</si>
  <si>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</si>
  <si>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</si>
  <si>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</si>
  <si>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</si>
  <si>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</si>
  <si>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</si>
  <si>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</si>
  <si>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</si>
  <si>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</si>
  <si>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</si>
  <si>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</si>
  <si>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</si>
  <si>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</si>
  <si>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</si>
  <si>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</si>
  <si>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</si>
  <si>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</si>
  <si>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</si>
  <si>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</si>
  <si>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</si>
  <si>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</si>
  <si>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</si>
  <si>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</si>
  <si>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</si>
  <si>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</si>
  <si>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</si>
  <si>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</si>
  <si>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</si>
  <si>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</si>
  <si>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</si>
  <si>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</si>
  <si>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</si>
  <si>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</si>
  <si>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</si>
  <si>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</si>
  <si>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</si>
  <si>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</si>
  <si>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</si>
  <si>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</si>
  <si>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</si>
  <si>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</si>
  <si>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</si>
  <si>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</si>
  <si>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</si>
  <si>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</si>
  <si>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</si>
  <si>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</si>
  <si>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</si>
  <si>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</si>
  <si>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</si>
  <si>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</si>
  <si>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</si>
  <si>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</si>
  <si>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</si>
  <si>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</si>
  <si>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</si>
  <si>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</si>
  <si>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</si>
  <si>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</si>
  <si>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</si>
  <si>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</si>
  <si>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</si>
  <si>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</si>
  <si>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</si>
  <si>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</si>
  <si>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</si>
  <si>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</si>
  <si>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</si>
  <si>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</si>
  <si>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</si>
  <si>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</si>
  <si>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</si>
  <si>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</si>
  <si>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</si>
  <si>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</si>
  <si>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</si>
  <si>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</si>
  <si>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</si>
  <si>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</si>
  <si>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</si>
  <si>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</si>
  <si>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</si>
  <si>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</si>
  <si>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</si>
  <si>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</si>
  <si>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</si>
  <si>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</si>
  <si>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</si>
  <si>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</si>
  <si>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</si>
  <si>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</si>
  <si>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</si>
  <si>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</si>
  <si>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</si>
  <si>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</si>
  <si>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</si>
  <si>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</si>
  <si>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</si>
  <si>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</si>
  <si>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</si>
  <si>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</si>
  <si>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</si>
  <si>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</si>
  <si>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</si>
  <si>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</si>
  <si>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</si>
  <si>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</si>
  <si>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</si>
  <si>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</si>
  <si>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</si>
  <si>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</si>
  <si>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</si>
  <si>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</si>
  <si>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</si>
  <si>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</si>
  <si>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</si>
  <si>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</si>
  <si>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</si>
  <si>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</si>
  <si>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</si>
  <si>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</si>
  <si>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</si>
  <si>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</si>
  <si>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</si>
  <si>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</si>
  <si>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</si>
  <si>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</si>
  <si>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</si>
  <si>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</si>
  <si>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</si>
  <si>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</si>
  <si>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</si>
  <si>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</si>
  <si>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</si>
  <si>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</si>
  <si>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</si>
  <si>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</si>
  <si>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</si>
  <si>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</si>
  <si>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</si>
  <si>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</si>
  <si>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</si>
  <si>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</si>
  <si>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</si>
  <si>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</si>
  <si>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</si>
  <si>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</si>
  <si>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</si>
  <si>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</si>
  <si>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</si>
  <si>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</si>
  <si>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</si>
  <si>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</si>
  <si>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</si>
  <si>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</si>
  <si>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</si>
  <si>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</si>
  <si>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</si>
  <si>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</si>
  <si>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</si>
  <si>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</si>
  <si>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</si>
  <si>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</si>
  <si>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</si>
  <si>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</si>
  <si>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</si>
  <si>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</si>
  <si>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</si>
  <si>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</si>
  <si>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</si>
  <si>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</si>
  <si>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</si>
  <si>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</si>
  <si>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</si>
  <si>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</si>
  <si>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</si>
  <si>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</si>
  <si>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</si>
  <si>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</si>
  <si>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</si>
  <si>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</si>
  <si>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</si>
  <si>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</si>
  <si>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</si>
  <si>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</si>
  <si>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</si>
  <si>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</si>
  <si>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</si>
  <si>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</si>
  <si>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</si>
  <si>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</si>
  <si>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</si>
  <si>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</si>
  <si>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</si>
  <si>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</si>
  <si>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</si>
  <si>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</si>
  <si>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</si>
  <si>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</si>
  <si>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</si>
  <si>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</si>
  <si>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</si>
  <si>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</si>
  <si>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</si>
  <si>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</si>
  <si>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</si>
  <si>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</si>
  <si>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</si>
  <si>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</si>
  <si>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</si>
  <si>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</si>
  <si>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</si>
  <si>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</si>
  <si>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</si>
  <si>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</si>
  <si>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</si>
  <si>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</si>
  <si>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</si>
  <si>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</si>
  <si>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</si>
  <si>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</si>
  <si>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</si>
  <si>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</si>
  <si>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</si>
  <si>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</si>
  <si>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</si>
  <si>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</si>
  <si>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</si>
  <si>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</si>
  <si>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</si>
  <si>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</si>
  <si>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</si>
  <si>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</si>
  <si>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</si>
  <si>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</si>
  <si>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</si>
  <si>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</si>
  <si>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</si>
  <si>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</si>
  <si>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</si>
  <si>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</si>
  <si>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</si>
  <si>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</si>
  <si>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</si>
  <si>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</si>
  <si>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</si>
  <si>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</si>
  <si>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</si>
  <si>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</si>
  <si>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</si>
  <si>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</si>
  <si>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</si>
  <si>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</si>
  <si>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</si>
  <si>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</si>
  <si>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</si>
  <si>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</si>
  <si>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</si>
  <si>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</si>
  <si>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</si>
  <si>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</si>
  <si>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</si>
  <si>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</si>
  <si>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</si>
  <si>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</si>
  <si>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</si>
  <si>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</si>
  <si>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</si>
  <si>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</si>
  <si>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</si>
  <si>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</si>
  <si>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</si>
  <si>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</si>
  <si>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</si>
  <si>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</si>
  <si>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</si>
  <si>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</si>
  <si>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</si>
  <si>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</si>
  <si>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</si>
  <si>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</si>
  <si>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</si>
  <si>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</si>
  <si>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</si>
  <si>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</si>
  <si>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</si>
  <si>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</si>
  <si>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</si>
  <si>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</si>
  <si>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</si>
  <si>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</si>
  <si>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</si>
  <si>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</si>
  <si>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</si>
  <si>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</si>
  <si>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</si>
  <si>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</si>
  <si>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</si>
  <si>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</si>
  <si>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</si>
  <si>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</si>
  <si>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</si>
  <si>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</si>
  <si>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</si>
  <si>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</si>
  <si>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</si>
  <si>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</si>
  <si>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</si>
  <si>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</si>
  <si>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</si>
  <si>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</si>
  <si>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</si>
  <si>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</si>
  <si>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</si>
  <si>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</si>
  <si>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</si>
  <si>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</si>
  <si>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</si>
  <si>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</si>
  <si>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</si>
  <si>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</si>
  <si>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</si>
  <si>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</si>
  <si>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</si>
  <si>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</si>
  <si>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</si>
  <si>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</si>
  <si>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</si>
  <si>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</si>
  <si>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</si>
  <si>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</si>
  <si>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</si>
  <si>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</si>
  <si>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</si>
  <si>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</si>
  <si>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</si>
  <si>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</si>
  <si>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</si>
  <si>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</si>
  <si>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</si>
  <si>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</si>
  <si>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</si>
  <si>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</si>
  <si>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</si>
  <si>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</si>
  <si>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</si>
  <si>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</si>
  <si>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</si>
  <si>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</si>
  <si>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</si>
  <si>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</si>
  <si>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</si>
  <si>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</si>
  <si>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</si>
  <si>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</si>
  <si>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</si>
  <si>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</si>
  <si>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</si>
  <si>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</si>
  <si>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</si>
  <si>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</si>
  <si>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</si>
  <si>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</si>
  <si>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</si>
  <si>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</si>
  <si>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</si>
  <si>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</si>
  <si>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</si>
  <si>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</si>
  <si>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</si>
  <si>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</si>
  <si>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</si>
  <si>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</si>
  <si>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</si>
  <si>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</si>
  <si>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</si>
  <si>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</si>
  <si>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</si>
  <si>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</si>
  <si>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</si>
  <si>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</si>
  <si>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</si>
  <si>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</si>
  <si>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</si>
  <si>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</si>
  <si>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</si>
  <si>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</si>
  <si>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</si>
  <si>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</si>
  <si>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</si>
  <si>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</si>
  <si>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</si>
  <si>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</si>
  <si>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</si>
  <si>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</si>
  <si>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</si>
  <si>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</si>
  <si>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</si>
  <si>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</si>
  <si>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</si>
  <si>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</si>
  <si>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</si>
  <si>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</si>
  <si>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</si>
  <si>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</si>
  <si>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</si>
  <si>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</si>
  <si>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</si>
  <si>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</si>
  <si>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</si>
  <si>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</si>
  <si>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</si>
  <si>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</si>
  <si>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</si>
  <si>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</si>
  <si>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</si>
  <si>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</si>
  <si>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</si>
  <si>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</si>
  <si>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</si>
  <si>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</si>
  <si>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</si>
  <si>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</si>
  <si>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</si>
  <si>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</si>
  <si>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</si>
  <si>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</si>
  <si>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</si>
  <si>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</si>
  <si>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</si>
  <si>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</si>
  <si>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</si>
  <si>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</si>
  <si>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</si>
  <si>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</si>
  <si>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</si>
  <si>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</si>
  <si>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</si>
  <si>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</si>
  <si>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</si>
  <si>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</si>
  <si>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</si>
  <si>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</si>
  <si>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</si>
  <si>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</si>
  <si>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</si>
  <si>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</si>
  <si>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</si>
  <si>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</si>
  <si>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</si>
  <si>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</si>
  <si>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</si>
  <si>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</si>
  <si>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</si>
  <si>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</si>
  <si>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</si>
  <si>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</si>
  <si>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</si>
  <si>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</si>
  <si>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</si>
  <si>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</si>
  <si>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</si>
  <si>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</si>
  <si>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</si>
  <si>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</si>
  <si>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</si>
  <si>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</si>
  <si>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</si>
  <si>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</si>
  <si>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</si>
  <si>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</si>
  <si>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</si>
  <si>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</si>
  <si>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</si>
  <si>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</si>
  <si>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</si>
  <si>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</si>
  <si>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</si>
  <si>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</si>
  <si>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</si>
  <si>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</si>
  <si>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</si>
  <si>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</si>
  <si>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</si>
  <si>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</si>
  <si>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</si>
  <si>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</si>
  <si>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</si>
  <si>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</si>
  <si>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</si>
  <si>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</si>
  <si>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</si>
  <si>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</si>
  <si>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</si>
  <si>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</si>
  <si>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</si>
  <si>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</si>
  <si>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</si>
  <si>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</si>
  <si>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</si>
  <si>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</si>
  <si>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</si>
  <si>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</si>
  <si>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</si>
  <si>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</si>
  <si>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</si>
  <si>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</si>
  <si>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</si>
  <si>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</si>
  <si>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</si>
  <si>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</si>
  <si>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</si>
  <si>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</si>
  <si>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</si>
  <si>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</si>
  <si>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</si>
  <si>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</si>
  <si>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</si>
  <si>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</si>
  <si>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</si>
  <si>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</si>
  <si>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</si>
  <si>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</si>
  <si>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</si>
  <si>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</si>
  <si>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</si>
  <si>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</si>
  <si>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</si>
  <si>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</si>
  <si>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</si>
  <si>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</si>
  <si>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</si>
  <si>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</si>
  <si>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</si>
  <si>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</si>
  <si>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</si>
  <si>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</si>
  <si>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</si>
  <si>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</si>
  <si>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</si>
  <si>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</si>
  <si>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</si>
  <si>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</si>
  <si>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</si>
  <si>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</si>
  <si>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</si>
  <si>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</si>
  <si>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</si>
  <si>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</si>
  <si>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</si>
  <si>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</si>
  <si>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</si>
  <si>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</si>
  <si>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</si>
  <si>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</si>
  <si>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</si>
  <si>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</si>
  <si>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</si>
  <si>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</si>
  <si>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</si>
  <si>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</si>
  <si>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</si>
  <si>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</si>
  <si>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</si>
  <si>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</si>
  <si>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</si>
  <si>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</si>
  <si>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</si>
  <si>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</si>
  <si>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</si>
  <si>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</si>
  <si>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</si>
  <si>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</si>
  <si>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</si>
  <si>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</si>
  <si>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</si>
  <si>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</si>
  <si>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</si>
  <si>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</si>
  <si>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</si>
  <si>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</si>
  <si>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</si>
  <si>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</si>
  <si>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</si>
  <si>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</si>
  <si>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</si>
  <si>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</si>
  <si>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</si>
  <si>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</si>
  <si>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</si>
  <si>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</si>
  <si>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</si>
  <si>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</si>
  <si>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</si>
  <si>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</si>
  <si>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</si>
  <si>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</si>
  <si>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</si>
  <si>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</si>
  <si>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</si>
  <si>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</si>
  <si>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</si>
  <si>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</si>
  <si>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</si>
  <si>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</si>
  <si>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</si>
  <si>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</si>
  <si>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</si>
  <si>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</si>
  <si>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</si>
  <si>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</si>
  <si>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</si>
  <si>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</si>
  <si>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</si>
  <si>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</si>
  <si>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</si>
  <si>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</si>
  <si>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</si>
  <si>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</si>
  <si>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</si>
  <si>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</si>
  <si>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</si>
  <si>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</si>
  <si>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</si>
  <si>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</si>
  <si>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</si>
  <si>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</si>
  <si>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</si>
  <si>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</si>
  <si>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</si>
  <si>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</si>
  <si>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</si>
  <si>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</si>
  <si>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</si>
  <si>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</si>
  <si>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</si>
  <si>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</si>
  <si>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</si>
  <si>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</si>
  <si>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</si>
  <si>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</si>
  <si>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</si>
  <si>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</si>
  <si>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</si>
  <si>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</si>
  <si>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</si>
  <si>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</si>
  <si>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</si>
  <si>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</si>
  <si>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</si>
  <si>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</si>
  <si>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</si>
  <si>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</si>
  <si>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</si>
  <si>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</si>
  <si>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</si>
  <si>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</si>
  <si>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</si>
  <si>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</si>
  <si>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</si>
  <si>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</si>
  <si>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</si>
  <si>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</si>
  <si>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</si>
  <si>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</si>
  <si>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</si>
  <si>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</si>
  <si>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</si>
  <si>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</si>
  <si>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</si>
  <si>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</si>
  <si>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</si>
  <si>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</si>
  <si>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</si>
  <si>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</si>
  <si>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</si>
  <si>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</si>
  <si>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</si>
  <si>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</si>
  <si>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</si>
  <si>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</si>
  <si>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</si>
  <si>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</si>
  <si>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</si>
  <si>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</si>
  <si>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</si>
  <si>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</si>
  <si>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</si>
  <si>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</si>
  <si>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</si>
  <si>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</si>
  <si>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</si>
  <si>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</si>
  <si>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</si>
  <si>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</si>
  <si>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</si>
  <si>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</si>
  <si>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</si>
  <si>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</si>
  <si>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</si>
  <si>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</si>
  <si>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</si>
  <si>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</si>
  <si>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</si>
  <si>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</si>
  <si>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</si>
  <si>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</si>
  <si>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</si>
  <si>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</si>
  <si>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</si>
  <si>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</si>
  <si>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</si>
  <si>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</si>
  <si>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</si>
  <si>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</si>
  <si>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</si>
  <si>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</si>
  <si>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</si>
  <si>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</si>
  <si>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</si>
  <si>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</si>
  <si>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</si>
  <si>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</si>
  <si>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</si>
  <si>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</si>
  <si>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</si>
  <si>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</si>
  <si>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</si>
  <si>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</si>
  <si>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</si>
  <si>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</si>
  <si>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</si>
  <si>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</si>
  <si>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</si>
  <si>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</si>
  <si>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</si>
  <si>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</si>
  <si>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</si>
  <si>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</si>
  <si>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</si>
  <si>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</si>
  <si>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</si>
  <si>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</si>
  <si>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</si>
  <si>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</si>
  <si>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</si>
  <si>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</si>
  <si>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</si>
  <si>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</si>
  <si>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</si>
  <si>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</si>
  <si>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</si>
  <si>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</si>
  <si>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</si>
  <si>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</si>
  <si>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</si>
  <si>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</si>
  <si>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</si>
  <si>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</si>
  <si>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</si>
  <si>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</si>
  <si>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</si>
  <si>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</si>
  <si>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</si>
  <si>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</si>
  <si>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</si>
  <si>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</si>
  <si>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</si>
  <si>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</si>
  <si>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</si>
  <si>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</si>
  <si>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</si>
  <si>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</si>
  <si>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</si>
  <si>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</si>
  <si>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</si>
  <si>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</si>
  <si>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</si>
  <si>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</si>
  <si>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</si>
  <si>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</si>
  <si>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</si>
  <si>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</si>
  <si>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</si>
  <si>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</si>
  <si>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</si>
  <si>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</si>
  <si>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</si>
  <si>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</si>
  <si>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</si>
  <si>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</si>
  <si>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</si>
  <si>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</si>
  <si>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</si>
  <si>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</si>
  <si>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</si>
  <si>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</si>
  <si>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</si>
  <si>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</si>
  <si>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</si>
  <si>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</si>
  <si>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</si>
  <si>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</si>
  <si>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</si>
  <si>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</si>
  <si>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</si>
  <si>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</si>
  <si>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</si>
  <si>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</si>
  <si>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</si>
  <si>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</si>
  <si>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</si>
  <si>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</si>
  <si>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</si>
  <si>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</si>
  <si>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</si>
  <si>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</si>
  <si>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</si>
  <si>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</si>
  <si>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</si>
  <si>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</si>
  <si>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</si>
  <si>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</si>
  <si>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</si>
  <si>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</si>
  <si>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</si>
  <si>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</si>
  <si>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</si>
  <si>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</si>
  <si>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</si>
  <si>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</si>
  <si>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</si>
  <si>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</si>
  <si>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</si>
  <si>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</si>
  <si>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</si>
  <si>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</si>
  <si>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</si>
  <si>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</si>
  <si>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</si>
  <si>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</si>
  <si>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</si>
  <si>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</si>
  <si>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</si>
  <si>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</si>
  <si>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</si>
  <si>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</si>
  <si>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</si>
  <si>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</si>
  <si>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</si>
  <si>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</si>
  <si>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</si>
  <si>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</si>
  <si>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</si>
  <si>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</si>
  <si>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</si>
  <si>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</si>
  <si>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</si>
  <si>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</si>
  <si>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</si>
  <si>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</si>
  <si>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</si>
  <si>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</si>
  <si>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</si>
  <si>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</si>
  <si>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</si>
  <si>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</si>
  <si>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</si>
  <si>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</si>
  <si>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</si>
  <si>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</si>
  <si>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</si>
  <si>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</si>
  <si>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</si>
  <si>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</si>
  <si>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</si>
  <si>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</si>
  <si>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</si>
  <si>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</si>
  <si>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</si>
  <si>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</si>
  <si>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</si>
  <si>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</si>
  <si>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</si>
  <si>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</si>
  <si>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</si>
  <si>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</si>
  <si>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</si>
  <si>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</si>
  <si>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</si>
  <si>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</si>
  <si>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</si>
  <si>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</si>
  <si>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</si>
  <si>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</si>
  <si>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</si>
  <si>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</si>
  <si>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</si>
  <si>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</si>
  <si>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</si>
  <si>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</si>
  <si>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</si>
  <si>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</si>
  <si>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</si>
  <si>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</si>
  <si>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</si>
  <si>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</si>
  <si>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</si>
  <si>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</si>
  <si>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</si>
  <si>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</si>
  <si>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</si>
  <si>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</si>
  <si>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</si>
  <si>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</si>
  <si>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</si>
  <si>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</si>
  <si>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</si>
  <si>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</si>
  <si>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</si>
  <si>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</si>
  <si>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</si>
  <si>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</si>
  <si>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</si>
  <si>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</si>
  <si>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</si>
  <si>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</si>
  <si>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</si>
  <si>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</si>
  <si>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</si>
  <si>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</si>
  <si>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</si>
  <si>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</si>
  <si>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</si>
  <si>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</si>
  <si>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</si>
  <si>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</si>
  <si>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</si>
  <si>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</si>
  <si>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</si>
  <si>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</si>
  <si>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</si>
  <si>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</si>
  <si>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</si>
  <si>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</si>
  <si>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</si>
  <si>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</si>
  <si>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</si>
  <si>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</si>
  <si>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</si>
  <si>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</si>
  <si>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</si>
  <si>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</si>
  <si>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</si>
  <si>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</si>
  <si>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</si>
  <si>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</si>
  <si>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</si>
  <si>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</si>
  <si>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</si>
  <si>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</si>
  <si>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</si>
  <si>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</si>
  <si>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</si>
  <si>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</si>
  <si>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</si>
  <si>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</si>
  <si>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</si>
  <si>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</si>
  <si>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</si>
  <si>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</si>
  <si>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</si>
  <si>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</si>
  <si>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</si>
  <si>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</si>
  <si>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</si>
  <si>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</si>
  <si>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</si>
  <si>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</si>
  <si>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</si>
  <si>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</si>
  <si>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</si>
  <si>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</si>
  <si>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</si>
  <si>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</si>
  <si>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</si>
  <si>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</si>
  <si>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</si>
  <si>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</si>
  <si>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</si>
  <si>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</si>
  <si>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</si>
  <si>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</si>
  <si>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</si>
  <si>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</si>
  <si>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</si>
  <si>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</si>
  <si>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</si>
  <si>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</si>
  <si>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</si>
  <si>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</si>
  <si>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</si>
  <si>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</si>
  <si>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</si>
  <si>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</si>
  <si>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</si>
  <si>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</si>
  <si>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</si>
  <si>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</si>
  <si>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</si>
  <si>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</si>
  <si>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</si>
  <si>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</si>
  <si>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</si>
  <si>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</si>
  <si>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</si>
  <si>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</si>
  <si>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</si>
  <si>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</si>
  <si>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</si>
  <si>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</si>
  <si>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</si>
  <si>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</si>
  <si>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</si>
  <si>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</si>
  <si>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</si>
  <si>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</si>
  <si>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</si>
  <si>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</si>
  <si>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</si>
  <si>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</si>
  <si>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</si>
  <si>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</si>
  <si>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</si>
  <si>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</si>
  <si>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</si>
  <si>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</si>
  <si>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</si>
  <si>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</si>
  <si>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</si>
  <si>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</si>
  <si>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</si>
  <si>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</si>
  <si>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</si>
  <si>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</si>
  <si>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</si>
  <si>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</si>
  <si>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</si>
  <si>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</si>
  <si>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</si>
  <si>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</si>
  <si>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</si>
  <si>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</si>
  <si>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</si>
  <si>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</si>
  <si>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</si>
  <si>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</si>
  <si>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</si>
  <si>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</si>
  <si>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</si>
  <si>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</si>
  <si>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</si>
  <si>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</si>
  <si>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</si>
  <si>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</si>
  <si>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</si>
  <si>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</si>
  <si>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</si>
  <si>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</si>
  <si>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</si>
  <si>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</si>
  <si>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</si>
  <si>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</si>
  <si>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</si>
  <si>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</si>
  <si>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</si>
  <si>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</si>
  <si>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</si>
  <si>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</si>
  <si>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</si>
  <si>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</si>
  <si>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</si>
  <si>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</si>
  <si>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</si>
  <si>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</si>
  <si>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</si>
  <si>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</si>
  <si>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</si>
  <si>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</si>
  <si>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</si>
  <si>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</si>
  <si>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</si>
  <si>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</si>
  <si>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</si>
  <si>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</si>
  <si>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</si>
  <si>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</si>
  <si>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</si>
  <si>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</si>
  <si>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</si>
  <si>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</si>
  <si>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</si>
  <si>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</si>
  <si>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</si>
  <si>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</si>
  <si>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</si>
  <si>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</si>
  <si>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</si>
  <si>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</si>
  <si>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</si>
  <si>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</si>
  <si>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</si>
  <si>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</si>
  <si>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</si>
  <si>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</si>
  <si>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</si>
  <si>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</si>
  <si>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</si>
  <si>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</si>
  <si>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</si>
  <si>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</si>
  <si>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</si>
  <si>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</si>
  <si>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</si>
  <si>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</si>
  <si>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</si>
  <si>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</si>
  <si>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</si>
  <si>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</si>
  <si>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</si>
  <si>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</si>
  <si>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</si>
  <si>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</si>
  <si>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</si>
  <si>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</si>
  <si>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</si>
  <si>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</si>
  <si>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</si>
  <si>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</si>
  <si>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</si>
  <si>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</si>
  <si>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</si>
  <si>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</si>
  <si>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</si>
  <si>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</si>
  <si>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</si>
  <si>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</si>
  <si>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</si>
  <si>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</si>
  <si>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</si>
  <si>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</si>
  <si>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</si>
  <si>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</si>
  <si>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</si>
  <si>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</si>
  <si>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</si>
  <si>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</si>
  <si>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</si>
  <si>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</si>
  <si>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</si>
  <si>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</si>
  <si>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</si>
  <si>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</si>
  <si>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</si>
  <si>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</si>
  <si>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</si>
  <si>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</si>
  <si>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</si>
  <si>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</si>
  <si>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</si>
  <si>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</si>
  <si>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</si>
  <si>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</si>
  <si>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</si>
  <si>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</si>
  <si>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</si>
  <si>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</si>
  <si>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</si>
  <si>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</si>
  <si>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</si>
  <si>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</si>
  <si>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</si>
  <si>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</si>
  <si>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</si>
  <si>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</si>
  <si>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</si>
  <si>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</si>
  <si>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</si>
  <si>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</si>
  <si>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</si>
  <si>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</si>
  <si>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</si>
  <si>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</si>
  <si>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</si>
  <si>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</si>
  <si>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</si>
  <si>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</si>
  <si>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</si>
  <si>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</si>
  <si>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</si>
  <si>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</si>
  <si>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</si>
  <si>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</si>
  <si>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</si>
  <si>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</si>
  <si>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</si>
  <si>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</si>
  <si>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</si>
  <si>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</si>
  <si>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</si>
  <si>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</si>
  <si>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</si>
  <si>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</si>
  <si>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</si>
  <si>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</si>
  <si>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</si>
  <si>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</si>
  <si>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</si>
  <si>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</si>
  <si>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</si>
  <si>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</si>
  <si>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</si>
  <si>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</si>
  <si>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</si>
  <si>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</si>
  <si>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</si>
  <si>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</si>
  <si>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</si>
  <si>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</si>
  <si>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</si>
  <si>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</si>
  <si>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</si>
  <si>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</si>
  <si>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</si>
  <si>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</si>
  <si>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</si>
  <si>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</si>
  <si>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</si>
  <si>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</si>
  <si>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</si>
  <si>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</si>
  <si>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</si>
  <si>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</si>
  <si>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</si>
  <si>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</si>
  <si>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</si>
  <si>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</si>
  <si>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</si>
  <si>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</si>
  <si>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</si>
  <si>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</si>
  <si>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</si>
  <si>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</si>
  <si>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</si>
  <si>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</si>
  <si>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</si>
  <si>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</si>
  <si>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</si>
  <si>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</si>
  <si>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</si>
  <si>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</si>
  <si>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</si>
  <si>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</si>
  <si>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</si>
  <si>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</si>
  <si>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</si>
  <si>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</si>
  <si>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</si>
  <si>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</si>
  <si>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</si>
  <si>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</si>
  <si>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</si>
  <si>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</si>
  <si>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</si>
  <si>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</si>
  <si>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</si>
  <si>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</si>
  <si>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</si>
  <si>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</si>
  <si>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</si>
  <si>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</si>
  <si>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</si>
  <si>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</si>
  <si>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</si>
  <si>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</si>
  <si>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</si>
  <si>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</si>
  <si>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</si>
  <si>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</si>
  <si>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</si>
  <si>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</si>
  <si>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</si>
  <si>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</si>
  <si>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</si>
  <si>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</si>
  <si>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</si>
  <si>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</si>
  <si>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</si>
  <si>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</si>
  <si>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</si>
  <si>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</si>
  <si>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</si>
  <si>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</si>
  <si>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</si>
  <si>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</si>
  <si>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</si>
  <si>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</si>
  <si>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</si>
  <si>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</si>
  <si>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</si>
  <si>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</si>
  <si>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</si>
  <si>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</si>
  <si>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</si>
  <si>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</si>
  <si>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</si>
  <si>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</si>
  <si>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</si>
  <si>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</si>
  <si>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</si>
  <si>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</si>
  <si>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</si>
  <si>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</si>
  <si>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</si>
  <si>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</si>
  <si>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</si>
  <si>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</si>
  <si>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</si>
  <si>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</si>
  <si>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</si>
  <si>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</si>
  <si>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</si>
  <si>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</si>
  <si>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</si>
  <si>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</si>
  <si>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</si>
  <si>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</si>
  <si>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</si>
  <si>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</si>
  <si>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</si>
  <si>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</si>
  <si>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</si>
  <si>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</si>
  <si>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</si>
  <si>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</si>
  <si>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</si>
  <si>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</si>
  <si>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</si>
  <si>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</si>
  <si>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</si>
  <si>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</si>
  <si>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</si>
  <si>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</si>
  <si>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</si>
  <si>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</si>
  <si>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</si>
  <si>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</si>
  <si>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</si>
  <si>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</si>
  <si>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</si>
  <si>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</si>
  <si>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</si>
  <si>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</si>
  <si>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</si>
  <si>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</si>
  <si>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</si>
  <si>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</si>
  <si>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</si>
  <si>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</si>
  <si>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</si>
  <si>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</si>
  <si>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</si>
  <si>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</si>
  <si>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</si>
  <si>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</si>
  <si>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</si>
  <si>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</si>
  <si>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</si>
  <si>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</si>
  <si>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</si>
  <si>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</si>
  <si>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</si>
  <si>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</si>
  <si>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</si>
  <si>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</si>
  <si>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</si>
  <si>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</si>
  <si>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</si>
  <si>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</si>
  <si>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</si>
  <si>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</si>
  <si>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</si>
  <si>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</si>
  <si>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</si>
  <si>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</si>
  <si>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</si>
  <si>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</si>
  <si>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</si>
  <si>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</si>
  <si>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</si>
  <si>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</si>
  <si>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</si>
  <si>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</si>
  <si>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</si>
  <si>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</si>
  <si>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</si>
  <si>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</si>
  <si>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</si>
  <si>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</si>
  <si>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</si>
  <si>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</si>
  <si>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</si>
  <si>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</si>
  <si>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</si>
  <si>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</si>
  <si>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</si>
  <si>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</si>
  <si>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</si>
  <si>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</si>
  <si>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</si>
  <si>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</si>
  <si>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</si>
  <si>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</si>
  <si>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</si>
  <si>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</si>
  <si>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</si>
  <si>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</si>
  <si>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</si>
  <si>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</si>
  <si>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</si>
  <si>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</si>
  <si>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</si>
  <si>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</si>
  <si>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</si>
  <si>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</si>
  <si>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</si>
  <si>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</si>
  <si>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</si>
  <si>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</si>
  <si>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</si>
  <si>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</si>
  <si>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</si>
  <si>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</si>
  <si>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</si>
  <si>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</si>
  <si>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</si>
  <si>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</si>
  <si>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</si>
  <si>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</si>
  <si>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</si>
  <si>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</si>
  <si>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</si>
  <si>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</si>
  <si>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</si>
  <si>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</si>
  <si>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</si>
  <si>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</si>
  <si>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</si>
  <si>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</si>
  <si>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</si>
  <si>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</si>
  <si>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</si>
  <si>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</si>
  <si>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</si>
  <si>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</si>
  <si>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</si>
  <si>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</si>
  <si>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</si>
  <si>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</si>
  <si>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</si>
  <si>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</si>
  <si>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</si>
  <si>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</si>
  <si>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</si>
  <si>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</si>
  <si>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</si>
  <si>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</si>
  <si>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</si>
  <si>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</si>
  <si>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</si>
  <si>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</si>
  <si>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</si>
  <si>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</si>
  <si>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</si>
  <si>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</si>
  <si>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</si>
  <si>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</si>
  <si>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</si>
  <si>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</si>
  <si>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</si>
  <si>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</si>
  <si>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</si>
  <si>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</si>
  <si>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</si>
  <si>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</si>
  <si>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</si>
  <si>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</si>
  <si>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</si>
  <si>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</si>
  <si>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</si>
  <si>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</si>
  <si>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</si>
  <si>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</si>
  <si>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</si>
  <si>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</si>
  <si>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</si>
  <si>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</si>
  <si>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</si>
  <si>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</si>
  <si>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</si>
  <si>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</si>
  <si>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</si>
  <si>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</si>
  <si>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</si>
  <si>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</si>
  <si>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</si>
  <si>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</si>
  <si>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</si>
  <si>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</si>
  <si>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</si>
  <si>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</si>
  <si>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</si>
  <si>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</si>
  <si>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</si>
  <si>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</si>
  <si>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</si>
  <si>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</si>
  <si>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</si>
  <si>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</si>
  <si>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</si>
  <si>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</si>
  <si>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</si>
  <si>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</si>
  <si>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</si>
  <si>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</si>
  <si>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</si>
  <si>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</si>
  <si>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</si>
  <si>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</si>
  <si>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</si>
  <si>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</si>
  <si>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</si>
  <si>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</si>
  <si>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</si>
  <si>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</si>
  <si>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</si>
  <si>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</si>
  <si>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</si>
  <si>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</si>
  <si>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</si>
  <si>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</si>
  <si>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</si>
  <si>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</si>
  <si>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</si>
  <si>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</si>
  <si>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</si>
  <si>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</si>
  <si>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</si>
  <si>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</si>
  <si>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</si>
  <si>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</si>
  <si>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</si>
  <si>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</si>
  <si>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</si>
  <si>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</si>
  <si>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</si>
  <si>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</si>
  <si>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</si>
  <si>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</si>
  <si>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</si>
  <si>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</si>
  <si>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</si>
  <si>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</si>
  <si>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</si>
  <si>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</si>
  <si>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</si>
  <si>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</si>
  <si>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</si>
  <si>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</si>
  <si>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</si>
  <si>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</si>
  <si>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</si>
  <si>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</si>
  <si>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</si>
  <si>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</si>
  <si>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</si>
  <si>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</si>
  <si>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</si>
  <si>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</si>
  <si>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</si>
  <si>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</si>
  <si>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</si>
  <si>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</si>
  <si>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</si>
  <si>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</si>
  <si>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</si>
  <si>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</si>
  <si>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</si>
  <si>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</si>
  <si>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</si>
  <si>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</si>
  <si>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</si>
  <si>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</si>
  <si>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</si>
  <si>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</si>
  <si>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</si>
  <si>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</si>
  <si>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</si>
  <si>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</si>
  <si>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</si>
  <si>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</si>
  <si>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</si>
  <si>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</si>
  <si>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</si>
  <si>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</si>
  <si>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</si>
  <si>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</si>
  <si>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</si>
  <si>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</si>
  <si>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</si>
  <si>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</si>
  <si>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</si>
  <si>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</si>
  <si>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</si>
  <si>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</si>
  <si>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</si>
  <si>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</si>
  <si>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</si>
  <si>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</si>
  <si>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</si>
  <si>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</si>
  <si>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</si>
  <si>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</si>
  <si>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</si>
  <si>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</si>
  <si>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</si>
  <si>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</si>
  <si>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</si>
  <si>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</si>
  <si>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</si>
  <si>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</si>
  <si>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</si>
  <si>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</si>
  <si>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</si>
  <si>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</si>
  <si>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</si>
  <si>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</si>
  <si>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</si>
  <si>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</si>
  <si>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</si>
  <si>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</si>
  <si>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</si>
  <si>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</si>
  <si>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</si>
  <si>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</si>
  <si>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</si>
  <si>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</si>
  <si>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</si>
  <si>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</si>
  <si>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</si>
  <si>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</si>
  <si>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</si>
  <si>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</si>
  <si>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</si>
  <si>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</si>
  <si>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</si>
  <si>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</si>
  <si>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</si>
  <si>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</si>
  <si>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</si>
  <si>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</si>
  <si>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</si>
  <si>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</si>
  <si>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</si>
  <si>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</si>
  <si>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</si>
  <si>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</si>
  <si>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</si>
  <si>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</si>
  <si>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</si>
  <si>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</si>
  <si>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</si>
  <si>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</si>
  <si>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</si>
  <si>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</si>
  <si>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</si>
  <si>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</si>
  <si>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</si>
  <si>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</si>
  <si>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</si>
  <si>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</si>
  <si>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</si>
  <si>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</si>
  <si>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</si>
  <si>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</si>
  <si>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</si>
  <si>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</si>
  <si>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</si>
  <si>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</si>
  <si>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</si>
  <si>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</si>
  <si>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</si>
  <si>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</si>
  <si>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</si>
  <si>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</si>
  <si>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</si>
  <si>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</si>
  <si>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</si>
  <si>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</si>
  <si>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</si>
  <si>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</si>
  <si>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</si>
  <si>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</si>
  <si>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</si>
  <si>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</si>
  <si>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</si>
  <si>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</si>
  <si>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</si>
  <si>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</si>
  <si>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</si>
  <si>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</si>
  <si>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</si>
  <si>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</si>
  <si>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</si>
  <si>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</si>
  <si>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</si>
  <si>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</si>
  <si>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</si>
  <si>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</si>
  <si>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</si>
  <si>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</si>
  <si>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</si>
  <si>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</si>
  <si>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</si>
  <si>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</si>
  <si>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</si>
  <si>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</si>
  <si>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</si>
  <si>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</si>
  <si>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</si>
  <si>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</si>
  <si>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</si>
  <si>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</si>
  <si>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</si>
  <si>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</si>
  <si>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</si>
  <si>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</si>
  <si>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</si>
  <si>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</si>
  <si>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</si>
  <si>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</si>
  <si>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</si>
  <si>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</si>
  <si>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</si>
  <si>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</si>
  <si>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</si>
  <si>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</si>
  <si>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</si>
  <si>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</si>
  <si>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</si>
  <si>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</si>
  <si>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</si>
  <si>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</si>
  <si>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</si>
  <si>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</si>
  <si>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</si>
  <si>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</si>
  <si>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</si>
  <si>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</si>
  <si>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</si>
  <si>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</si>
  <si>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</si>
  <si>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</si>
  <si>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</si>
  <si>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</si>
  <si>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</si>
  <si>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</si>
  <si>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</si>
  <si>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</si>
  <si>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</si>
  <si>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</si>
  <si>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</si>
  <si>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</si>
  <si>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</si>
  <si>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</si>
  <si>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</si>
  <si>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</si>
  <si>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</si>
  <si>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</si>
  <si>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</si>
  <si>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</si>
  <si>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</si>
  <si>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</si>
  <si>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</si>
  <si>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</si>
  <si>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</si>
  <si>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</si>
  <si>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</si>
  <si>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</si>
  <si>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</si>
  <si>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</si>
  <si>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</si>
  <si>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</si>
  <si>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</si>
  <si>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</si>
  <si>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</si>
  <si>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</si>
  <si>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</si>
  <si>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</si>
  <si>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</si>
  <si>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</si>
  <si>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</si>
  <si>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</si>
  <si>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</si>
  <si>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</si>
  <si>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</si>
  <si>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</si>
  <si>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</si>
  <si>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</si>
  <si>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</si>
  <si>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</si>
  <si>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</si>
  <si>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</si>
  <si>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</si>
  <si>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</si>
  <si>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</si>
  <si>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</si>
  <si>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</si>
  <si>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</si>
  <si>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</si>
  <si>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</si>
  <si>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</si>
  <si>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</si>
  <si>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</si>
  <si>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</si>
  <si>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</si>
  <si>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</si>
  <si>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</si>
  <si>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</si>
  <si>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</si>
  <si>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</si>
  <si>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</si>
  <si>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</si>
  <si>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</si>
  <si>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</si>
  <si>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</si>
  <si>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</si>
  <si>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</si>
  <si>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</si>
  <si>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</si>
  <si>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</si>
  <si>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</si>
  <si>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</si>
  <si>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</si>
  <si>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</si>
  <si>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</si>
  <si>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</si>
  <si>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</si>
  <si>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</si>
  <si>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</si>
  <si>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</si>
  <si>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</si>
  <si>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</si>
  <si>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</si>
  <si>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</si>
  <si>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</si>
  <si>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</si>
  <si>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</si>
  <si>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</si>
  <si>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</si>
  <si>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</si>
  <si>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</si>
  <si>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</si>
  <si>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</si>
  <si>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</si>
  <si>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</si>
  <si>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</si>
  <si>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</si>
  <si>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</si>
  <si>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</si>
  <si>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</si>
  <si>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</si>
  <si>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</si>
  <si>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</si>
  <si>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</si>
  <si>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</si>
  <si>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</si>
  <si>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</si>
  <si>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</si>
  <si>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</si>
  <si>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</si>
  <si>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</si>
  <si>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</si>
  <si>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</si>
  <si>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</si>
  <si>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</si>
  <si>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</si>
  <si>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</si>
  <si>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</si>
  <si>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</si>
  <si>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</si>
  <si>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</si>
  <si>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</si>
  <si>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</si>
  <si>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</si>
  <si>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</si>
  <si>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</si>
  <si>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</si>
  <si>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</si>
  <si>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</si>
  <si>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</si>
  <si>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</si>
  <si>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</si>
  <si>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</si>
  <si>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</si>
  <si>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</si>
  <si>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</si>
  <si>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</si>
  <si>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</si>
  <si>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</si>
  <si>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</si>
  <si>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</si>
  <si>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</si>
  <si>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</si>
  <si>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</si>
  <si>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</si>
  <si>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</si>
  <si>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</si>
  <si>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</si>
  <si>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</si>
  <si>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</si>
  <si>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</si>
  <si>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</si>
  <si>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</si>
  <si>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</si>
  <si>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</si>
  <si>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</si>
  <si>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</si>
  <si>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</si>
  <si>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</si>
  <si>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</si>
  <si>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</si>
  <si>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</si>
  <si>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</si>
  <si>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</si>
  <si>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</si>
  <si>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</si>
  <si>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</si>
  <si>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</si>
  <si>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</si>
  <si>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</si>
  <si>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</si>
  <si>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</si>
  <si>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</si>
  <si>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</si>
  <si>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</si>
  <si>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</si>
  <si>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</si>
  <si>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</si>
  <si>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</si>
  <si>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</si>
  <si>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</si>
  <si>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</si>
  <si>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</si>
  <si>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</si>
  <si>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</si>
  <si>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</si>
  <si>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</si>
  <si>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</si>
  <si>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</si>
  <si>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</si>
  <si>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</si>
  <si>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</si>
  <si>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</si>
  <si>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</si>
  <si>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</si>
  <si>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</si>
  <si>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</si>
  <si>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</si>
  <si>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</si>
  <si>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</si>
  <si>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</si>
  <si>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</si>
  <si>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</si>
  <si>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</si>
  <si>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</si>
  <si>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</si>
  <si>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</si>
  <si>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</si>
  <si>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</si>
  <si>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</si>
  <si>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</si>
  <si>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</si>
  <si>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</si>
  <si>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</si>
  <si>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</si>
  <si>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</si>
  <si>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</si>
  <si>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</si>
  <si>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</si>
  <si>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</si>
  <si>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</si>
  <si>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</si>
  <si>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</si>
  <si>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</si>
  <si>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</si>
  <si>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</si>
  <si>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</si>
  <si>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</si>
  <si>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</si>
  <si>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</si>
  <si>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</si>
  <si>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</si>
  <si>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</si>
  <si>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</si>
  <si>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</si>
  <si>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</si>
  <si>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</si>
  <si>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</si>
  <si>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</si>
  <si>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</si>
  <si>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</si>
  <si>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</si>
  <si>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</si>
  <si>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</si>
  <si>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</si>
  <si>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</si>
  <si>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</si>
  <si>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</si>
  <si>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</si>
  <si>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</si>
  <si>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</si>
  <si>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</si>
  <si>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</si>
  <si>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</si>
  <si>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</si>
  <si>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</si>
  <si>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</si>
  <si>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</si>
  <si>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</si>
  <si>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</si>
  <si>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</si>
  <si>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</si>
  <si>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</si>
  <si>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</si>
  <si>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</si>
  <si>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</si>
  <si>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</si>
  <si>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</si>
  <si>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</si>
  <si>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</si>
  <si>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</si>
  <si>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</si>
  <si>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</si>
  <si>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</si>
  <si>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</si>
  <si>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</si>
  <si>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</si>
  <si>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</si>
  <si>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</si>
  <si>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</si>
  <si>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</si>
  <si>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</si>
  <si>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</si>
  <si>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</si>
  <si>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</si>
  <si>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</si>
  <si>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</si>
  <si>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</si>
  <si>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</si>
  <si>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</si>
  <si>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</si>
  <si>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</si>
  <si>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</si>
  <si>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</si>
  <si>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</si>
  <si>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</si>
  <si>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</si>
  <si>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</si>
  <si>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</si>
  <si>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</si>
  <si>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</si>
  <si>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</si>
  <si>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</si>
  <si>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</si>
  <si>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</si>
  <si>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</si>
  <si>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</si>
  <si>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</si>
  <si>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</si>
  <si>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</si>
  <si>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</si>
  <si>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</si>
  <si>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</si>
  <si>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</si>
  <si>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</si>
  <si>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</si>
  <si>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</si>
  <si>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</si>
  <si>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</si>
  <si>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</si>
  <si>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</si>
  <si>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</si>
  <si>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</si>
  <si>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</si>
  <si>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</si>
  <si>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</si>
  <si>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</si>
  <si>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</si>
  <si>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</si>
  <si>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</si>
  <si>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</si>
  <si>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</si>
  <si>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</si>
  <si>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</si>
  <si>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</si>
  <si>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</si>
  <si>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</si>
  <si>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</si>
  <si>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</si>
  <si>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</si>
  <si>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</si>
  <si>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</si>
  <si>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</si>
  <si>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</si>
  <si>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</si>
  <si>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</si>
  <si>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</si>
  <si>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</si>
  <si>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</si>
  <si>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</si>
  <si>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</si>
  <si>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</si>
  <si>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</si>
  <si>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</si>
  <si>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</si>
  <si>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</si>
  <si>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</si>
  <si>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</si>
  <si>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</si>
  <si>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</si>
  <si>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</si>
  <si>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</si>
  <si>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</si>
  <si>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</si>
  <si>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</si>
  <si>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</si>
  <si>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</si>
  <si>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</si>
  <si>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</si>
  <si>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</si>
  <si>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</si>
  <si>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</si>
  <si>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</si>
  <si>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</si>
  <si>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</si>
  <si>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</si>
  <si>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</si>
  <si>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</si>
  <si>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</si>
  <si>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</si>
  <si>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</si>
  <si>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</si>
  <si>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</si>
  <si>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</si>
  <si>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</si>
  <si>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</si>
  <si>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</si>
  <si>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</si>
  <si>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</si>
  <si>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</si>
  <si>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</si>
  <si>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</si>
  <si>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</si>
  <si>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</si>
  <si>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</si>
  <si>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</si>
  <si>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</si>
  <si>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</si>
  <si>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</si>
  <si>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</si>
  <si>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</si>
  <si>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</si>
  <si>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</si>
  <si>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</si>
  <si>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</si>
  <si>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</si>
  <si>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</si>
  <si>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</si>
  <si>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</si>
  <si>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</si>
  <si>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</si>
  <si>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</si>
  <si>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</si>
  <si>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</si>
  <si>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</si>
  <si>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</si>
  <si>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</si>
  <si>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</si>
  <si>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</si>
  <si>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</si>
  <si>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</si>
  <si>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</si>
  <si>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</si>
  <si>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</si>
  <si>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</si>
  <si>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</si>
  <si>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</si>
  <si>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</si>
  <si>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</si>
  <si>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</si>
  <si>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</si>
  <si>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</si>
  <si>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</si>
  <si>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</si>
  <si>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</si>
  <si>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</si>
  <si>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</si>
  <si>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</si>
  <si>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</si>
  <si>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</si>
  <si>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</si>
  <si>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</si>
  <si>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</si>
  <si>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</si>
  <si>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</si>
  <si>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</si>
  <si>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</si>
  <si>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</si>
  <si>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</si>
  <si>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</si>
  <si>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</si>
  <si>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</si>
  <si>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</si>
  <si>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</si>
  <si>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</si>
  <si>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</si>
  <si>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</si>
  <si>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</si>
  <si>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</si>
  <si>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</si>
  <si>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</si>
  <si>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</si>
  <si>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</si>
  <si>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</si>
  <si>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</si>
  <si>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</si>
  <si>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</si>
  <si>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</si>
  <si>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</si>
  <si>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</si>
  <si>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</si>
  <si>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</si>
  <si>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</si>
  <si>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</si>
  <si>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</si>
  <si>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</si>
  <si>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</si>
  <si>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</si>
  <si>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</si>
  <si>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</si>
  <si>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</si>
  <si>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</si>
  <si>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</si>
  <si>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</si>
  <si>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</si>
  <si>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</si>
  <si>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</si>
  <si>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</si>
  <si>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</si>
  <si>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</si>
  <si>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</si>
  <si>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</si>
  <si>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</si>
  <si>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</si>
  <si>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</si>
  <si>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</si>
  <si>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</si>
  <si>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</si>
  <si>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</si>
  <si>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</si>
  <si>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</si>
  <si>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</si>
  <si>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</si>
  <si>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</si>
  <si>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</si>
  <si>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</si>
  <si>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</si>
  <si>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</si>
  <si>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</si>
  <si>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</si>
  <si>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</si>
  <si>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</si>
  <si>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</si>
  <si>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</si>
  <si>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</si>
  <si>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</si>
  <si>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</si>
  <si>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</si>
  <si>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</si>
  <si>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</si>
  <si>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</si>
  <si>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</si>
  <si>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</si>
  <si>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</si>
  <si>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</si>
  <si>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</si>
  <si>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</si>
  <si>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</si>
  <si>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</si>
  <si>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</si>
  <si>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</si>
  <si>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</si>
  <si>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</si>
  <si>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</si>
  <si>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</si>
  <si>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</si>
  <si>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</si>
  <si>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</si>
  <si>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</si>
  <si>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</si>
  <si>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</si>
  <si>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</si>
  <si>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</si>
  <si>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</si>
  <si>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</si>
  <si>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</si>
  <si>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</si>
  <si>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</si>
  <si>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</si>
  <si>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</si>
  <si>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</si>
  <si>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</si>
  <si>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</si>
  <si>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</si>
  <si>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</si>
  <si>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</si>
  <si>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</si>
  <si>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</si>
  <si>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</si>
  <si>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</si>
  <si>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</si>
  <si>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</si>
  <si>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</si>
  <si>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</si>
  <si>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</si>
  <si>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</si>
  <si>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</si>
  <si>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</si>
  <si>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</si>
  <si>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</si>
  <si>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</si>
  <si>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</si>
  <si>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</si>
  <si>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</si>
  <si>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</si>
  <si>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</si>
  <si>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</si>
  <si>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</si>
  <si>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</si>
  <si>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</si>
  <si>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</si>
  <si>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</si>
  <si>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</si>
  <si>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</si>
  <si>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</si>
  <si>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</si>
  <si>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</si>
  <si>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</si>
  <si>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</si>
  <si>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</si>
  <si>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</si>
  <si>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</si>
  <si>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</si>
  <si>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</si>
  <si>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</si>
  <si>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</si>
  <si>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</si>
  <si>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</si>
  <si>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</si>
  <si>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</si>
  <si>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</si>
  <si>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</si>
  <si>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</si>
  <si>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</si>
  <si>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</si>
  <si>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</si>
  <si>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</si>
  <si>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</si>
  <si>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</si>
  <si>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</si>
  <si>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</si>
  <si>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</si>
  <si>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</si>
  <si>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</si>
  <si>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</si>
  <si>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</si>
  <si>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</si>
  <si>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</si>
  <si>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</si>
  <si>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</si>
  <si>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</si>
  <si>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</si>
  <si>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</si>
  <si>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</si>
  <si>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</si>
  <si>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</si>
  <si>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</si>
  <si>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</si>
  <si>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</si>
  <si>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</si>
  <si>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</si>
  <si>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</si>
  <si>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</si>
  <si>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</si>
  <si>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</si>
  <si>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</si>
  <si>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</si>
  <si>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</si>
  <si>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</si>
  <si>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</si>
  <si>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</si>
  <si>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</si>
  <si>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</si>
  <si>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</si>
  <si>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</si>
  <si>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</si>
  <si>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</si>
  <si>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</si>
  <si>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</si>
  <si>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</si>
  <si>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</si>
  <si>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</si>
  <si>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</si>
  <si>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</si>
  <si>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</si>
  <si>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</si>
  <si>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</si>
  <si>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</si>
  <si>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</si>
  <si>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</si>
  <si>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</si>
  <si>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</si>
  <si>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</si>
  <si>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</si>
  <si>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</si>
  <si>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</si>
  <si>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</si>
  <si>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</si>
  <si>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</si>
  <si>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</si>
  <si>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</si>
  <si>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</si>
  <si>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</si>
  <si>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</si>
  <si>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</si>
  <si>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</si>
  <si>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</si>
  <si>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</si>
  <si>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</si>
  <si>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</si>
  <si>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</si>
  <si>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</si>
  <si>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</si>
  <si>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</si>
  <si>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</si>
  <si>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</si>
  <si>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</si>
  <si>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</si>
  <si>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</si>
  <si>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</si>
  <si>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</si>
  <si>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</si>
  <si>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</si>
  <si>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</si>
  <si>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</si>
  <si>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</si>
  <si>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</si>
  <si>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</si>
  <si>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</si>
  <si>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</si>
  <si>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</si>
  <si>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</si>
  <si>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</si>
  <si>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</si>
  <si>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</si>
  <si>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</si>
  <si>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</si>
  <si>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</si>
  <si>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</si>
  <si>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</si>
  <si>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</si>
  <si>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</si>
  <si>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</si>
  <si>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</si>
  <si>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</si>
  <si>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</si>
  <si>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</si>
  <si>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</si>
  <si>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</si>
  <si>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</si>
  <si>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</si>
  <si>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</si>
  <si>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</si>
  <si>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</si>
  <si>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</si>
  <si>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</si>
  <si>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</si>
  <si>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</si>
  <si>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</si>
  <si>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</si>
  <si>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</si>
  <si>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</si>
  <si>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</si>
  <si>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</si>
  <si>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</si>
  <si>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</si>
  <si>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</si>
  <si>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</si>
  <si>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</si>
  <si>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</si>
  <si>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</si>
  <si>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</si>
  <si>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</si>
  <si>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</si>
  <si>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</si>
  <si>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</si>
  <si>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</si>
  <si>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</si>
  <si>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</si>
  <si>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</si>
  <si>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</si>
  <si>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</si>
  <si>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</si>
  <si>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</si>
  <si>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</si>
  <si>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</si>
  <si>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</si>
  <si>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</si>
  <si>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</si>
  <si>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</si>
  <si>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</si>
  <si>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</si>
  <si>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</si>
  <si>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</si>
  <si>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</si>
  <si>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</si>
  <si>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</si>
  <si>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</si>
  <si>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</si>
  <si>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</si>
  <si>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</si>
  <si>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</si>
  <si>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</si>
  <si>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</si>
  <si>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</si>
  <si>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</si>
  <si>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</si>
  <si>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</si>
  <si>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</si>
  <si>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</si>
  <si>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</si>
  <si>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</si>
  <si>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</si>
  <si>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</si>
  <si>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</si>
  <si>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</si>
  <si>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</si>
  <si>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</si>
  <si>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</si>
  <si>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</si>
  <si>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</si>
  <si>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</si>
  <si>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</si>
  <si>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</si>
  <si>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</si>
  <si>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</si>
  <si>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</si>
  <si>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</si>
  <si>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</si>
  <si>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</si>
  <si>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</si>
  <si>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</si>
  <si>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</si>
  <si>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</si>
  <si>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</si>
  <si>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</si>
  <si>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</si>
  <si>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</si>
  <si>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</si>
  <si>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</si>
  <si>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</si>
  <si>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</si>
  <si>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</si>
  <si>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</si>
  <si>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</si>
  <si>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</si>
  <si>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</si>
  <si>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</si>
  <si>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</si>
  <si>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</si>
  <si>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</si>
  <si>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</si>
  <si>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</si>
  <si>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</si>
  <si>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</si>
  <si>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</si>
  <si>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</si>
  <si>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</si>
  <si>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</si>
  <si>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</si>
  <si>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</si>
  <si>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</si>
  <si>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</si>
  <si>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</si>
  <si>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</si>
  <si>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</si>
  <si>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</si>
  <si>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</si>
  <si>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</si>
  <si>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</si>
  <si>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</si>
  <si>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</si>
  <si>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</si>
  <si>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</si>
  <si>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</si>
  <si>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</si>
  <si>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</si>
  <si>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</si>
  <si>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</si>
  <si>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</si>
  <si>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</si>
  <si>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</si>
  <si>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</si>
  <si>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</si>
  <si>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</si>
  <si>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</si>
  <si>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</si>
  <si>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</si>
  <si>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</si>
  <si>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</si>
  <si>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</si>
  <si>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</si>
  <si>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</si>
  <si>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</si>
  <si>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</si>
  <si>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</si>
  <si>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</si>
  <si>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</si>
  <si>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</si>
  <si>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</si>
  <si>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</si>
  <si>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</si>
  <si>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</si>
  <si>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</si>
  <si>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</si>
  <si>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</si>
  <si>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</si>
  <si>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</si>
  <si>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</si>
  <si>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</si>
  <si>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</si>
  <si>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</si>
  <si>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</si>
  <si>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</si>
  <si>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</si>
  <si>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</si>
  <si>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</si>
  <si>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</si>
  <si>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</si>
  <si>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</si>
  <si>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</si>
  <si>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</si>
  <si>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</si>
  <si>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</si>
  <si>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</si>
  <si>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</si>
  <si>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</si>
  <si>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</si>
  <si>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</si>
  <si>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</si>
  <si>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</si>
  <si>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</si>
  <si>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</si>
  <si>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</si>
  <si>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</si>
  <si>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</si>
  <si>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</si>
  <si>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</si>
  <si>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</si>
  <si>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</si>
  <si>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</si>
  <si>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</si>
  <si>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</si>
  <si>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</si>
  <si>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</si>
  <si>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</si>
  <si>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</si>
  <si>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</si>
  <si>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</si>
  <si>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</si>
  <si>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</si>
  <si>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</si>
  <si>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</si>
  <si>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</si>
  <si>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</si>
  <si>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</si>
  <si>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</si>
  <si>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</si>
  <si>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</si>
  <si>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</si>
  <si>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</si>
  <si>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</si>
  <si>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</si>
  <si>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</si>
  <si>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</si>
  <si>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</si>
  <si>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</si>
  <si>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</si>
  <si>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</si>
  <si>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</si>
  <si>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</si>
  <si>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</si>
  <si>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</si>
  <si>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</si>
  <si>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</si>
  <si>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</si>
  <si>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</si>
  <si>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</si>
  <si>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</si>
  <si>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</si>
  <si>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</si>
  <si>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</si>
  <si>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</si>
  <si>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</si>
  <si>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</si>
  <si>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</si>
  <si>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</si>
  <si>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</si>
  <si>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</si>
  <si>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</si>
  <si>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</si>
  <si>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</si>
  <si>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</si>
  <si>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</si>
  <si>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</si>
  <si>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</si>
  <si>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</si>
  <si>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</si>
  <si>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</si>
  <si>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</si>
  <si>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</si>
  <si>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</si>
  <si>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</si>
  <si>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</si>
  <si>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</si>
  <si>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</si>
  <si>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</si>
  <si>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</si>
  <si>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</si>
  <si>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</si>
  <si>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</si>
  <si>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</si>
  <si>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</si>
  <si>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</si>
  <si>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</si>
  <si>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</si>
  <si>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</si>
  <si>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</si>
  <si>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</si>
  <si>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</si>
  <si>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</si>
  <si>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</si>
  <si>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</si>
  <si>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</si>
  <si>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</si>
  <si>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</si>
  <si>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</si>
  <si>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</si>
  <si>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</si>
  <si>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</si>
  <si>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</si>
  <si>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</si>
  <si>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</si>
  <si>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</si>
  <si>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</si>
  <si>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</si>
  <si>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</si>
  <si>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</si>
  <si>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</si>
  <si>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</si>
  <si>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</si>
  <si>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</si>
  <si>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</si>
  <si>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</si>
  <si>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</si>
  <si>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</si>
  <si>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</si>
  <si>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</si>
  <si>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</si>
  <si>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</si>
  <si>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</si>
  <si>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</si>
  <si>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</si>
  <si>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</si>
  <si>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</si>
  <si>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</si>
  <si>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</si>
  <si>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</si>
  <si>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</si>
  <si>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</si>
  <si>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</si>
  <si>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</si>
  <si>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</si>
  <si>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</si>
  <si>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</si>
  <si>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</si>
  <si>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</si>
  <si>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</si>
  <si>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</si>
  <si>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</si>
  <si>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</si>
  <si>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</si>
  <si>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</si>
  <si>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</si>
  <si>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</si>
  <si>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</si>
  <si>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</si>
  <si>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</si>
  <si>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</si>
  <si>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</si>
  <si>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</si>
  <si>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</si>
  <si>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</si>
  <si>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</si>
  <si>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</si>
  <si>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</si>
  <si>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</si>
  <si>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</si>
  <si>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</si>
  <si>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</si>
  <si>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</si>
  <si>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</si>
  <si>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</si>
  <si>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</si>
  <si>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</si>
  <si>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</si>
  <si>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</si>
  <si>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</si>
  <si>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</si>
  <si>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</si>
  <si>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</si>
  <si>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</si>
  <si>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</si>
  <si>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</si>
  <si>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</si>
  <si>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</si>
  <si>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</si>
  <si>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</si>
  <si>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</si>
  <si>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</si>
  <si>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</si>
  <si>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</si>
  <si>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</si>
  <si>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</si>
  <si>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</si>
  <si>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</si>
  <si>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</si>
  <si>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</si>
  <si>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</si>
  <si>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</si>
  <si>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</si>
  <si>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</si>
  <si>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</si>
  <si>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</si>
  <si>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</si>
  <si>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</si>
  <si>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</si>
  <si>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</si>
  <si>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</si>
  <si>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</si>
  <si>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</si>
  <si>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</si>
  <si>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</si>
  <si>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</si>
  <si>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</si>
  <si>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</si>
  <si>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</si>
  <si>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</si>
  <si>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</si>
  <si>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</si>
  <si>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</si>
  <si>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</si>
  <si>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</si>
  <si>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</si>
  <si>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</si>
  <si>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</si>
  <si>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</si>
  <si>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</si>
  <si>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</si>
  <si>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</si>
  <si>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</si>
  <si>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</si>
  <si>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</si>
  <si>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</si>
  <si>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</si>
  <si>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</si>
  <si>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</si>
  <si>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</si>
  <si>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</si>
  <si>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</si>
  <si>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</si>
  <si>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</si>
  <si>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</si>
  <si>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</si>
  <si>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</si>
  <si>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</si>
  <si>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</si>
  <si>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</si>
  <si>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</si>
  <si>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</si>
  <si>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</si>
  <si>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</si>
  <si>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</si>
  <si>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</si>
  <si>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</si>
  <si>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</si>
  <si>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</si>
  <si>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</si>
  <si>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</si>
  <si>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</si>
  <si>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</si>
  <si>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</si>
  <si>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</si>
  <si>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</si>
  <si>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</si>
  <si>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</si>
  <si>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</si>
  <si>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</si>
  <si>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</si>
  <si>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</si>
  <si>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</si>
  <si>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</si>
  <si>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</si>
  <si>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</si>
  <si>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</si>
  <si>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</si>
  <si>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</si>
  <si>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</si>
  <si>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</si>
  <si>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</si>
  <si>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</si>
  <si>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</si>
  <si>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</si>
  <si>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</si>
  <si>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</si>
  <si>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</si>
  <si>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</si>
  <si>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</si>
  <si>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</si>
  <si>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</si>
  <si>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</si>
  <si>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</si>
  <si>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</si>
  <si>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</si>
  <si>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</si>
  <si>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</si>
  <si>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</si>
  <si>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</si>
  <si>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</si>
  <si>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</si>
  <si>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</si>
  <si>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</si>
  <si>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</si>
  <si>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</si>
  <si>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</si>
  <si>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</si>
  <si>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</si>
  <si>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</si>
  <si>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</si>
  <si>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</si>
  <si>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</si>
  <si>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</si>
  <si>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</si>
  <si>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</si>
  <si>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</si>
  <si>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</si>
  <si>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</si>
  <si>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</si>
  <si>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</si>
  <si>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</si>
  <si>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</si>
  <si>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</si>
  <si>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</si>
  <si>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</si>
  <si>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</si>
  <si>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</si>
  <si>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</si>
  <si>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</si>
  <si>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</si>
  <si>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</si>
  <si>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</si>
  <si>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</si>
  <si>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</si>
  <si>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</si>
  <si>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</si>
  <si>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</si>
  <si>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</si>
  <si>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</si>
  <si>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</si>
  <si>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</si>
  <si>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</si>
  <si>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</si>
  <si>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</si>
  <si>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</si>
  <si>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</si>
  <si>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</si>
  <si>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</si>
  <si>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</si>
  <si>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</si>
  <si>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</si>
  <si>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</si>
  <si>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</si>
  <si>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</si>
  <si>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</si>
  <si>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</si>
  <si>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</si>
  <si>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</si>
  <si>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</si>
  <si>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</si>
  <si>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</si>
  <si>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</si>
  <si>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</si>
  <si>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</si>
  <si>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</si>
  <si>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</si>
  <si>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</si>
  <si>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</si>
  <si>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</si>
  <si>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</si>
  <si>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</si>
  <si>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</si>
  <si>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</si>
  <si>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</si>
  <si>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</si>
  <si>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</si>
  <si>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</si>
  <si>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</si>
  <si>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</si>
  <si>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</si>
  <si>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</si>
  <si>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</si>
  <si>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</si>
  <si>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</si>
  <si>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</si>
  <si>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</si>
  <si>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</si>
  <si>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</si>
  <si>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</si>
  <si>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</si>
  <si>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</si>
  <si>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</si>
  <si>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</si>
  <si>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</si>
  <si>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</si>
  <si>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</si>
  <si>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</si>
  <si>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</si>
  <si>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</si>
  <si>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</si>
  <si>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</si>
  <si>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</si>
  <si>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</si>
  <si>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</si>
  <si>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</si>
  <si>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</si>
  <si>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</si>
  <si>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</si>
  <si>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</si>
  <si>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</si>
  <si>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</si>
  <si>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</si>
  <si>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</si>
  <si>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</si>
  <si>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</si>
  <si>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</si>
  <si>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</si>
  <si>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</si>
  <si>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</si>
  <si>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</si>
  <si>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</si>
  <si>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</si>
  <si>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</si>
  <si>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</si>
  <si>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</si>
  <si>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</si>
  <si>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</si>
  <si>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</si>
  <si>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</si>
  <si>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</si>
  <si>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</si>
  <si>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</si>
  <si>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</si>
  <si>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</si>
  <si>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</si>
  <si>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</si>
  <si>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</si>
  <si>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</si>
  <si>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</si>
  <si>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</si>
  <si>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</si>
  <si>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</si>
  <si>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</si>
  <si>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</si>
  <si>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</si>
  <si>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</si>
  <si>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</si>
  <si>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</si>
  <si>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</si>
  <si>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</si>
  <si>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</si>
  <si>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</si>
  <si>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</si>
  <si>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</si>
  <si>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</si>
  <si>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</si>
  <si>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</si>
  <si>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</si>
  <si>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</si>
  <si>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</si>
  <si>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</si>
  <si>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</si>
  <si>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</si>
  <si>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</si>
  <si>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</si>
  <si>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</si>
  <si>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</si>
  <si>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</si>
  <si>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</si>
  <si>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</si>
  <si>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</si>
  <si>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</si>
  <si>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</si>
  <si>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</si>
  <si>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</si>
  <si>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</si>
  <si>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</si>
  <si>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</si>
  <si>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</si>
  <si>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</si>
  <si>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</si>
  <si>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</si>
  <si>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</si>
  <si>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</si>
  <si>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</si>
  <si>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</si>
  <si>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</si>
  <si>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</si>
  <si>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</si>
  <si>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</si>
  <si>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</si>
  <si>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</si>
  <si>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</si>
  <si>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</si>
  <si>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</si>
  <si>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</si>
  <si>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</si>
  <si>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</si>
  <si>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</si>
  <si>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</si>
  <si>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</si>
  <si>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</si>
  <si>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</si>
  <si>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</si>
  <si>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</si>
  <si>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</si>
  <si>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</si>
  <si>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</si>
  <si>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</si>
  <si>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</si>
  <si>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</si>
  <si>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</si>
  <si>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</si>
  <si>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</si>
  <si>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</si>
  <si>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</si>
  <si>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</si>
  <si>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</si>
  <si>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</si>
  <si>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</si>
  <si>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</si>
  <si>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</si>
  <si>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</si>
  <si>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</si>
  <si>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</si>
  <si>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</si>
  <si>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</si>
  <si>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</si>
  <si>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</si>
  <si>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</si>
  <si>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</si>
  <si>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</si>
  <si>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</si>
  <si>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</si>
  <si>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</si>
  <si>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</si>
  <si>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</si>
  <si>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</si>
  <si>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</si>
  <si>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</si>
  <si>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</si>
  <si>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</si>
  <si>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</si>
  <si>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</si>
  <si>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</si>
  <si>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</si>
  <si>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</si>
  <si>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</si>
  <si>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</si>
  <si>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</si>
  <si>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</si>
  <si>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</si>
  <si>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</si>
  <si>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</si>
  <si>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</si>
  <si>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</si>
  <si>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</si>
  <si>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</si>
  <si>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</si>
  <si>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</si>
  <si>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</si>
  <si>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</si>
  <si>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</si>
  <si>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</si>
  <si>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</si>
  <si>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</si>
  <si>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</si>
  <si>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</si>
  <si>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</si>
  <si>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</si>
  <si>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</si>
  <si>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</si>
  <si>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</si>
  <si>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</si>
  <si>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</si>
  <si>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</si>
  <si>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</si>
  <si>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</si>
  <si>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</si>
  <si>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</si>
  <si>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</si>
  <si>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</si>
  <si>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</si>
  <si>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</si>
  <si>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</si>
  <si>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</si>
  <si>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</si>
  <si>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</si>
  <si>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</si>
  <si>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</si>
  <si>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</si>
  <si>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</si>
  <si>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</si>
  <si>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</si>
  <si>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</si>
  <si>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</si>
  <si>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</si>
  <si>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</si>
  <si>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</si>
  <si>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</si>
  <si>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</si>
  <si>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</si>
  <si>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</si>
  <si>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</si>
  <si>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</si>
  <si>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</si>
  <si>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</si>
  <si>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</si>
  <si>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</si>
  <si>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</si>
  <si>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</si>
  <si>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</si>
  <si>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</si>
  <si>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</si>
  <si>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</si>
  <si>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</si>
  <si>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</si>
  <si>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</si>
  <si>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</si>
  <si>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</si>
  <si>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</si>
  <si>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</si>
  <si>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</si>
  <si>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</si>
  <si>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</si>
  <si>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</si>
  <si>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</si>
  <si>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</si>
  <si>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</si>
  <si>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</si>
  <si>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</si>
  <si>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</si>
  <si>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</si>
  <si>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</si>
  <si>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</si>
  <si>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</si>
  <si>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</si>
  <si>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</si>
  <si>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</si>
  <si>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</si>
  <si>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</si>
  <si>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</si>
  <si>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</si>
  <si>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</si>
  <si>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</si>
  <si>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</si>
  <si>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</si>
  <si>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</si>
  <si>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</si>
  <si>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</si>
  <si>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</si>
  <si>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</si>
  <si>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</si>
  <si>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</si>
  <si>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</si>
  <si>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</si>
  <si>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</si>
  <si>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</si>
  <si>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</si>
  <si>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</si>
  <si>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</si>
  <si>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</si>
  <si>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</si>
  <si>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</si>
  <si>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</si>
  <si>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</si>
  <si>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</si>
  <si>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</si>
  <si>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</si>
  <si>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</si>
  <si>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</si>
  <si>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</si>
  <si>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</si>
  <si>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</si>
  <si>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</si>
  <si>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</si>
  <si>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</si>
  <si>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</si>
  <si>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</si>
  <si>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</si>
  <si>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</si>
  <si>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</si>
  <si>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</si>
  <si>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</si>
  <si>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</si>
  <si>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</si>
  <si>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</si>
  <si>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</si>
  <si>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</si>
  <si>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</si>
  <si>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</si>
  <si>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</si>
  <si>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</si>
  <si>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</si>
  <si>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</si>
  <si>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</si>
  <si>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</si>
  <si>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</si>
  <si>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</si>
  <si>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</si>
  <si>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</si>
  <si>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</si>
  <si>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</si>
  <si>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</si>
  <si>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</si>
  <si>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</si>
  <si>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</si>
  <si>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</si>
  <si>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</si>
  <si>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</si>
  <si>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</si>
  <si>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</si>
  <si>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</si>
  <si>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</si>
  <si>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</si>
  <si>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</si>
  <si>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</si>
  <si>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</si>
  <si>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</si>
  <si>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</si>
  <si>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</si>
  <si>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</si>
  <si>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</si>
  <si>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</si>
  <si>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</si>
  <si>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</si>
  <si>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</si>
  <si>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</si>
  <si>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</si>
  <si>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</si>
  <si>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</si>
  <si>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</si>
  <si>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</si>
  <si>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</si>
  <si>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</si>
  <si>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</si>
  <si>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</si>
  <si>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</si>
  <si>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</si>
  <si>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</si>
  <si>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</si>
  <si>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</si>
  <si>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</si>
  <si>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</si>
  <si>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</si>
  <si>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</si>
  <si>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</si>
  <si>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</si>
  <si>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</si>
  <si>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</si>
  <si>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</si>
  <si>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</si>
  <si>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</si>
  <si>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</si>
  <si>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</si>
  <si>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</si>
  <si>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</si>
  <si>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</si>
  <si>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</si>
  <si>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</si>
  <si>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</si>
  <si>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</si>
  <si>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</si>
  <si>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</si>
  <si>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</si>
  <si>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</si>
  <si>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</si>
  <si>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</si>
  <si>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</si>
  <si>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</si>
  <si>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</si>
  <si>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</si>
  <si>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</si>
  <si>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</si>
  <si>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</si>
  <si>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</si>
  <si>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</si>
  <si>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</si>
  <si>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</si>
  <si>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</si>
  <si>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</si>
  <si>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</si>
  <si>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</si>
  <si>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</si>
  <si>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</si>
  <si>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</si>
  <si>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</si>
  <si>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</si>
  <si>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</si>
  <si>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</si>
  <si>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</si>
  <si>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</si>
  <si>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</si>
  <si>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</si>
  <si>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</si>
  <si>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</si>
  <si>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</si>
  <si>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</si>
  <si>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</si>
  <si>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</si>
  <si>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</si>
  <si>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</si>
  <si>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</si>
  <si>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</si>
  <si>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</si>
  <si>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</si>
  <si>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</si>
  <si>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</si>
  <si>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</si>
  <si>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</si>
  <si>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</si>
  <si>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</si>
  <si>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</si>
  <si>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</si>
  <si>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</si>
  <si>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</si>
  <si>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</si>
  <si>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</si>
  <si>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</si>
  <si>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</si>
  <si>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</si>
  <si>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</si>
  <si>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</si>
  <si>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</si>
  <si>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</si>
  <si>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</si>
  <si>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</si>
  <si>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</si>
  <si>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</si>
  <si>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</si>
  <si>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</si>
  <si>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</si>
  <si>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</si>
  <si>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</si>
  <si>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</si>
  <si>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</si>
  <si>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</si>
  <si>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</si>
  <si>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</si>
  <si>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</si>
  <si>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</si>
  <si>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</si>
  <si>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</si>
  <si>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</si>
  <si>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</si>
  <si>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</si>
  <si>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</si>
  <si>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</si>
  <si>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</si>
  <si>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</si>
  <si>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</si>
  <si>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</si>
  <si>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</si>
  <si>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</si>
  <si>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</si>
  <si>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</si>
  <si>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</si>
  <si>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</si>
  <si>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</si>
  <si>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</si>
  <si>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</si>
  <si>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</si>
  <si>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</si>
  <si>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</si>
  <si>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</si>
  <si>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</si>
  <si>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</si>
  <si>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</si>
  <si>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</si>
  <si>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</si>
  <si>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</si>
  <si>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</si>
  <si>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</si>
  <si>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</si>
  <si>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</si>
  <si>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</si>
  <si>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</si>
  <si>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</si>
  <si>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</si>
  <si>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</si>
  <si>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</si>
  <si>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</si>
  <si>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</si>
  <si>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</si>
  <si>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</si>
  <si>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</si>
  <si>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</si>
  <si>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</si>
  <si>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</si>
  <si>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</si>
  <si>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</si>
  <si>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</si>
  <si>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</si>
  <si>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</si>
  <si>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</si>
  <si>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</si>
  <si>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</si>
  <si>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</si>
  <si>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</si>
  <si>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</si>
  <si>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</si>
  <si>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</si>
  <si>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</si>
  <si>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</si>
  <si>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</si>
  <si>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</si>
  <si>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</si>
  <si>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</si>
  <si>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</si>
  <si>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</si>
  <si>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</si>
  <si>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</si>
  <si>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</si>
  <si>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</si>
  <si>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</si>
  <si>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</si>
  <si>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</si>
  <si>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</si>
  <si>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</si>
  <si>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</si>
  <si>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</si>
  <si>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</si>
  <si>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</si>
  <si>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</si>
  <si>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</si>
  <si>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</si>
  <si>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</si>
  <si>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</si>
  <si>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</si>
  <si>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</si>
  <si>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</si>
  <si>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</si>
  <si>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</si>
  <si>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</si>
  <si>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</si>
  <si>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</si>
  <si>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</si>
  <si>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</si>
  <si>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</si>
  <si>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</si>
  <si>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</si>
  <si>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</si>
  <si>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</si>
  <si>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</si>
  <si>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</si>
  <si>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</si>
  <si>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</si>
  <si>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</si>
  <si>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</si>
  <si>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</si>
  <si>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</si>
  <si>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</si>
  <si>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</si>
  <si>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</si>
  <si>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</si>
  <si>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</si>
  <si>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</si>
  <si>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</si>
  <si>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</si>
  <si>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</si>
  <si>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</si>
  <si>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</si>
  <si>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</si>
  <si>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</si>
  <si>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</si>
  <si>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</si>
  <si>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</si>
  <si>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</si>
  <si>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</si>
  <si>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</si>
  <si>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</si>
  <si>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</si>
  <si>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</si>
  <si>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</si>
  <si>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</si>
  <si>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</si>
  <si>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</si>
  <si>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</si>
  <si>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</si>
  <si>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</si>
  <si>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</si>
  <si>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</si>
  <si>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</si>
  <si>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</si>
  <si>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</si>
  <si>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</si>
  <si>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</si>
  <si>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</si>
  <si>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</si>
  <si>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</si>
  <si>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</si>
  <si>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</si>
  <si>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</si>
  <si>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</si>
  <si>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</si>
  <si>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</si>
  <si>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</si>
  <si>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</si>
  <si>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</si>
  <si>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</si>
  <si>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</si>
  <si>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</si>
  <si>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</si>
  <si>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</si>
  <si>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</si>
  <si>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</si>
  <si>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</si>
  <si>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</si>
  <si>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</si>
  <si>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</si>
  <si>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</si>
  <si>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</si>
  <si>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</si>
  <si>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</si>
  <si>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</si>
  <si>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</si>
  <si>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</si>
  <si>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</si>
  <si>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</si>
  <si>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</si>
  <si>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</si>
  <si>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</si>
  <si>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</si>
  <si>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</si>
  <si>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</si>
  <si>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</si>
  <si>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</si>
  <si>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</si>
  <si>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</si>
  <si>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</si>
  <si>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</si>
  <si>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</si>
  <si>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</si>
  <si>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</si>
  <si>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</si>
  <si>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</si>
  <si>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</si>
  <si>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</si>
  <si>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</si>
  <si>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</si>
  <si>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</si>
  <si>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</si>
  <si>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</si>
  <si>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</si>
  <si>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</si>
  <si>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</si>
  <si>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</si>
  <si>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</si>
  <si>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</si>
  <si>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</si>
  <si>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</si>
  <si>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</si>
  <si>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</si>
  <si>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</si>
  <si>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</si>
  <si>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</si>
  <si>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</si>
  <si>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</si>
  <si>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</si>
  <si>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</si>
  <si>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</si>
  <si>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</si>
  <si>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</si>
  <si>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</si>
  <si>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</si>
  <si>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</si>
  <si>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</si>
  <si>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</si>
  <si>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</si>
  <si>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</si>
  <si>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</si>
  <si>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</si>
  <si>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</si>
  <si>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</si>
  <si>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</si>
  <si>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</si>
  <si>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</si>
  <si>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</si>
  <si>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</si>
  <si>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</si>
  <si>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</si>
  <si>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</si>
  <si>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</si>
  <si>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</si>
  <si>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</si>
  <si>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</si>
  <si>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</si>
  <si>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</si>
  <si>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</si>
  <si>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</si>
  <si>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</si>
  <si>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</si>
  <si>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</si>
  <si>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</si>
  <si>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</si>
  <si>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</si>
  <si>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</si>
  <si>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</si>
  <si>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</si>
  <si>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</si>
  <si>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</si>
  <si>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</si>
  <si>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</si>
  <si>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</si>
  <si>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</si>
  <si>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</si>
  <si>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</si>
  <si>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</si>
  <si>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</si>
  <si>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</si>
  <si>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</si>
  <si>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</si>
  <si>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</si>
  <si>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</si>
  <si>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</si>
  <si>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</si>
  <si>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</si>
  <si>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</si>
  <si>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</si>
  <si>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</si>
  <si>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</si>
  <si>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</si>
  <si>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</si>
  <si>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</si>
  <si>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</si>
  <si>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</si>
  <si>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</si>
  <si>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</si>
  <si>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</si>
  <si>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</si>
  <si>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</si>
  <si>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</si>
  <si>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</si>
  <si>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</si>
  <si>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</si>
  <si>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</si>
  <si>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</si>
  <si>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</si>
  <si>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</si>
  <si>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</si>
  <si>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</si>
  <si>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</si>
  <si>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</si>
  <si>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</si>
  <si>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</si>
  <si>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</si>
  <si>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</si>
  <si>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</si>
  <si>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</si>
  <si>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</si>
  <si>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</si>
  <si>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</si>
  <si>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</si>
  <si>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</si>
  <si>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</si>
  <si>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</si>
  <si>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</si>
  <si>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</si>
  <si>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</si>
  <si>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</si>
  <si>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</si>
  <si>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</si>
  <si>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</si>
  <si>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</si>
  <si>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</si>
  <si>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</si>
  <si>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</si>
  <si>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</si>
  <si>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</si>
  <si>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</si>
  <si>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</si>
  <si>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</si>
  <si>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</si>
  <si>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</si>
  <si>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</si>
  <si>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</si>
  <si>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</si>
  <si>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</si>
  <si>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</si>
  <si>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</si>
  <si>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</si>
  <si>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</si>
  <si>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</si>
  <si>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</si>
  <si>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</si>
  <si>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</si>
  <si>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</si>
  <si>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</si>
  <si>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</si>
  <si>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</si>
  <si>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</si>
  <si>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</si>
  <si>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</si>
  <si>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</si>
  <si>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</si>
  <si>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</si>
  <si>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</si>
  <si>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</si>
  <si>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</si>
  <si>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</si>
  <si>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</si>
  <si>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</si>
  <si>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</si>
  <si>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</si>
  <si>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</si>
  <si>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</si>
  <si>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</si>
  <si>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</si>
  <si>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</si>
  <si>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</si>
  <si>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</si>
  <si>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</si>
  <si>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</si>
  <si>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</si>
  <si>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</si>
  <si>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</si>
  <si>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</si>
  <si>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</si>
  <si>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</si>
  <si>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</si>
  <si>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</si>
  <si>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</si>
  <si>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</si>
  <si>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</si>
  <si>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</si>
  <si>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</si>
  <si>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</si>
  <si>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</si>
  <si>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</si>
  <si>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</si>
  <si>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</si>
  <si>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</si>
  <si>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</si>
  <si>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</si>
  <si>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</si>
  <si>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</si>
  <si>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</si>
  <si>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</si>
  <si>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</si>
  <si>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</si>
  <si>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</si>
  <si>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</si>
  <si>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</si>
  <si>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</si>
  <si>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</si>
  <si>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</si>
  <si>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</si>
  <si>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</si>
  <si>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</si>
  <si>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</si>
  <si>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</si>
  <si>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</si>
  <si>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</si>
  <si>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</si>
  <si>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</si>
  <si>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</si>
  <si>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</si>
  <si>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</si>
  <si>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</si>
  <si>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</si>
  <si>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</si>
  <si>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</si>
  <si>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</si>
  <si>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</si>
  <si>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</si>
  <si>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</si>
  <si>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</si>
  <si>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</si>
  <si>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</si>
  <si>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</si>
  <si>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</si>
  <si>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</si>
  <si>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</si>
  <si>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</si>
  <si>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</si>
  <si>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</si>
  <si>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</si>
  <si>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</si>
  <si>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</si>
  <si>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</si>
  <si>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</si>
  <si>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</si>
  <si>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</si>
  <si>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</si>
  <si>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</si>
  <si>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</si>
  <si>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</si>
  <si>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</si>
  <si>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</si>
  <si>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</si>
  <si>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</si>
  <si>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</si>
  <si>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</si>
  <si>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</si>
  <si>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</si>
  <si>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</si>
  <si>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</si>
  <si>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</si>
  <si>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</si>
  <si>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</si>
  <si>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</si>
  <si>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</si>
  <si>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</si>
  <si>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</si>
  <si>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</si>
  <si>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</si>
  <si>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</si>
  <si>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</si>
  <si>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</si>
  <si>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</si>
  <si>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</si>
  <si>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</si>
  <si>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</si>
  <si>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</si>
  <si>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</si>
  <si>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</si>
  <si>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</si>
  <si>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</si>
  <si>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</si>
  <si>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</si>
  <si>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</si>
  <si>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</si>
  <si>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</si>
  <si>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</si>
  <si>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</si>
  <si>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</si>
  <si>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</si>
  <si>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</si>
  <si>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</si>
  <si>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</si>
  <si>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</si>
  <si>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</si>
  <si>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</si>
  <si>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</si>
  <si>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</si>
  <si>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</si>
  <si>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</si>
  <si>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</si>
  <si>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</si>
  <si>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</si>
  <si>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</si>
  <si>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</si>
  <si>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</si>
  <si>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</si>
  <si>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</si>
  <si>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</si>
  <si>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</si>
  <si>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</si>
  <si>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</si>
  <si>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</si>
  <si>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</si>
  <si>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</si>
  <si>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</si>
  <si>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</si>
  <si>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</si>
  <si>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</si>
  <si>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</si>
  <si>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</si>
  <si>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</si>
  <si>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</si>
  <si>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</si>
  <si>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</si>
  <si>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</si>
  <si>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</si>
  <si>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</si>
  <si>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</si>
  <si>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</si>
  <si>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</si>
  <si>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</si>
  <si>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</si>
  <si>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</si>
  <si>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</si>
  <si>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</si>
  <si>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</si>
  <si>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</si>
  <si>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</si>
  <si>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</si>
  <si>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</si>
  <si>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</si>
  <si>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</si>
  <si>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</si>
  <si>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</si>
  <si>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</si>
  <si>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</si>
  <si>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</si>
  <si>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</si>
  <si>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</si>
  <si>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</si>
  <si>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</si>
  <si>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</si>
  <si>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</si>
  <si>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</si>
  <si>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</si>
  <si>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</si>
  <si>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</si>
  <si>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</si>
  <si>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</si>
  <si>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</si>
  <si>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</si>
  <si>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</si>
  <si>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</si>
  <si>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</si>
  <si>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</si>
  <si>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</si>
  <si>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</si>
  <si>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</si>
  <si>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</si>
  <si>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</si>
  <si>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</si>
  <si>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</si>
  <si>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</si>
  <si>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</si>
  <si>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</si>
  <si>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</si>
  <si>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</si>
  <si>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</si>
  <si>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</si>
  <si>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</si>
  <si>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</si>
  <si>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</si>
  <si>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</si>
  <si>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</si>
  <si>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</si>
  <si>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</si>
  <si>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</si>
  <si>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</si>
  <si>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</si>
  <si>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</si>
  <si>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</si>
  <si>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</si>
  <si>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</si>
  <si>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</si>
  <si>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</si>
  <si>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</si>
  <si>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</si>
  <si>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</si>
  <si>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</si>
  <si>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</si>
  <si>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</si>
  <si>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</si>
  <si>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</si>
  <si>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</si>
  <si>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</si>
  <si>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</si>
  <si>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</si>
  <si>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</si>
  <si>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</si>
  <si>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</si>
  <si>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</si>
  <si>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</si>
  <si>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</si>
  <si>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</si>
  <si>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</si>
  <si>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</si>
  <si>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</si>
  <si>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</si>
  <si>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</si>
  <si>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</si>
  <si>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</si>
  <si>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</si>
  <si>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</si>
  <si>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</si>
  <si>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</si>
  <si>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</si>
  <si>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</si>
  <si>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</si>
  <si>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</si>
  <si>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</si>
  <si>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</si>
  <si>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</si>
  <si>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</si>
  <si>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</si>
  <si>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</si>
  <si>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</si>
  <si>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</si>
  <si>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</si>
  <si>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</si>
  <si>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</si>
  <si>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</si>
  <si>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</si>
  <si>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</si>
  <si>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</si>
  <si>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</si>
  <si>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</si>
  <si>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</si>
  <si>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</si>
  <si>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</si>
  <si>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</si>
  <si>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</si>
  <si>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</si>
  <si>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</si>
  <si>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</si>
  <si>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</si>
  <si>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</si>
  <si>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</si>
  <si>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</si>
  <si>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</si>
  <si>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</si>
  <si>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</si>
  <si>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</si>
  <si>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</si>
  <si>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</si>
  <si>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</si>
  <si>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</si>
  <si>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</si>
  <si>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</si>
  <si>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</si>
  <si>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</si>
  <si>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</si>
  <si>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</si>
  <si>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</si>
  <si>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</si>
  <si>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</si>
  <si>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</si>
  <si>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</si>
  <si>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</si>
  <si>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</si>
  <si>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</si>
  <si>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</si>
  <si>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</si>
  <si>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</si>
  <si>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</si>
  <si>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</si>
  <si>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</si>
  <si>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</si>
  <si>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</si>
  <si>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</si>
  <si>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</si>
  <si>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</si>
  <si>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</si>
  <si>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</si>
  <si>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</si>
  <si>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</si>
  <si>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</si>
  <si>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</si>
  <si>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</si>
  <si>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</si>
  <si>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</si>
  <si>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</si>
  <si>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</si>
  <si>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</si>
  <si>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</si>
  <si>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</si>
  <si>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</si>
  <si>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</si>
  <si>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</si>
  <si>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</si>
  <si>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</si>
  <si>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</si>
  <si>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</si>
  <si>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</si>
  <si>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</si>
  <si>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</si>
  <si>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</si>
  <si>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</si>
  <si>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</si>
  <si>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</si>
  <si>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</si>
  <si>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</si>
  <si>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</si>
  <si>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</si>
  <si>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</si>
  <si>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</si>
  <si>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</si>
  <si>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</si>
  <si>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</si>
  <si>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</si>
  <si>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</si>
  <si>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</si>
  <si>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</si>
  <si>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</si>
  <si>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</si>
  <si>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</si>
  <si>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</si>
  <si>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</si>
  <si>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</si>
  <si>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</si>
  <si>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</si>
  <si>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</si>
  <si>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</si>
  <si>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</si>
  <si>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</si>
  <si>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</si>
  <si>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</si>
  <si>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</si>
  <si>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</si>
  <si>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</si>
  <si>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</si>
  <si>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</si>
  <si>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</si>
  <si>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</si>
  <si>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</si>
  <si>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</si>
  <si>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</si>
  <si>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</si>
  <si>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</si>
  <si>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</si>
  <si>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</si>
  <si>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</si>
  <si>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</si>
  <si>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</si>
  <si>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</si>
  <si>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</si>
  <si>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</si>
  <si>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</si>
  <si>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</si>
  <si>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</si>
  <si>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</si>
  <si>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</si>
  <si>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</si>
  <si>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</si>
  <si>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</si>
  <si>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</si>
  <si>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</si>
  <si>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</si>
  <si>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</si>
  <si>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</si>
  <si>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</si>
  <si>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</si>
  <si>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</si>
  <si>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</si>
  <si>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</si>
  <si>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</si>
  <si>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</si>
  <si>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</si>
  <si>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</si>
  <si>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</si>
  <si>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</si>
  <si>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</si>
  <si>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</si>
  <si>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</si>
  <si>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</si>
  <si>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</si>
  <si>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</si>
  <si>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</si>
  <si>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</si>
  <si>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</si>
  <si>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</si>
  <si>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</si>
  <si>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</si>
  <si>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</si>
  <si>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</si>
  <si>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</si>
  <si>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</si>
  <si>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</si>
  <si>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</si>
  <si>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</si>
  <si>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</si>
  <si>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</si>
  <si>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</si>
  <si>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</si>
  <si>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</si>
  <si>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</si>
  <si>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</si>
  <si>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</si>
  <si>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</si>
  <si>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</si>
  <si>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</si>
  <si>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</si>
  <si>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</si>
  <si>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</si>
  <si>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</si>
  <si>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</si>
  <si>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</si>
  <si>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</si>
  <si>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</si>
  <si>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</si>
  <si>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</si>
  <si>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</si>
  <si>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</si>
  <si>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</si>
  <si>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</si>
  <si>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</si>
  <si>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</si>
  <si>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</si>
  <si>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</si>
  <si>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</si>
  <si>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</si>
  <si>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</si>
  <si>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</si>
  <si>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</si>
  <si>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</si>
  <si>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</si>
  <si>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</si>
  <si>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</si>
  <si>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</si>
  <si>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</si>
  <si>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</si>
  <si>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</si>
  <si>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</si>
  <si>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</si>
  <si>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</si>
  <si>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</si>
  <si>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</si>
  <si>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</si>
  <si>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</si>
  <si>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</si>
  <si>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</si>
  <si>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</si>
  <si>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</si>
  <si>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</si>
  <si>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</si>
  <si>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</si>
  <si>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</si>
  <si>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</si>
  <si>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</si>
  <si>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</si>
  <si>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</si>
  <si>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</si>
  <si>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</si>
  <si>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</si>
  <si>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</si>
  <si>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</si>
  <si>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</si>
  <si>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</si>
  <si>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</si>
  <si>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</si>
  <si>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</si>
  <si>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</si>
  <si>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</si>
  <si>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</si>
  <si>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</si>
  <si>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</si>
  <si>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</si>
  <si>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</si>
  <si>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</si>
  <si>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</si>
  <si>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</si>
  <si>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</si>
  <si>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</si>
  <si>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</si>
  <si>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</si>
  <si>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</si>
  <si>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</si>
  <si>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</si>
  <si>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</si>
  <si>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</si>
  <si>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</si>
  <si>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</si>
  <si>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</si>
  <si>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</si>
  <si>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</si>
  <si>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</si>
  <si>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</si>
  <si>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</si>
  <si>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</si>
  <si>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</si>
  <si>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</si>
  <si>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</si>
  <si>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</si>
  <si>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</si>
  <si>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</si>
  <si>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</si>
  <si>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</si>
  <si>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</si>
  <si>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</si>
  <si>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</si>
  <si>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</si>
  <si>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</si>
  <si>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</si>
  <si>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</si>
  <si>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</si>
  <si>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</si>
  <si>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</si>
  <si>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</si>
  <si>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</si>
  <si>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</si>
  <si>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</si>
  <si>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</si>
  <si>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</si>
  <si>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</si>
  <si>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</si>
  <si>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</si>
  <si>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</si>
  <si>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</si>
  <si>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</si>
  <si>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</si>
  <si>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</si>
  <si>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</si>
  <si>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</si>
  <si>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</si>
  <si>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</si>
  <si>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</si>
  <si>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</si>
  <si>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</si>
  <si>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</si>
  <si>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</si>
  <si>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</si>
  <si>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</si>
  <si>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</si>
  <si>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</si>
  <si>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</si>
  <si>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</si>
  <si>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</si>
  <si>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</si>
  <si>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</si>
  <si>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</si>
  <si>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</si>
  <si>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</si>
  <si>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</si>
  <si>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</si>
  <si>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</si>
  <si>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</si>
  <si>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</si>
  <si>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</si>
  <si>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</si>
  <si>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</si>
  <si>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</si>
  <si>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</si>
  <si>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</si>
  <si>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</si>
  <si>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</si>
  <si>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</si>
  <si>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</si>
  <si>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</si>
  <si>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</si>
  <si>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</si>
  <si>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</si>
  <si>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</si>
  <si>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</si>
  <si>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</si>
  <si>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</si>
  <si>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</si>
  <si>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</si>
  <si>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</si>
  <si>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</si>
  <si>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</si>
  <si>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</si>
  <si>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</si>
  <si>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</si>
  <si>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</si>
  <si>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</si>
  <si>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</si>
  <si>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</si>
  <si>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</si>
  <si>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</si>
  <si>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</si>
  <si>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</si>
  <si>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</si>
  <si>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</si>
  <si>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</si>
  <si>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</si>
  <si>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</si>
  <si>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</si>
  <si>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</si>
  <si>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</si>
  <si>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</si>
  <si>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</si>
  <si>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</si>
  <si>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</si>
  <si>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</si>
  <si>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</si>
  <si>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</si>
  <si>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</si>
  <si>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</si>
  <si>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</si>
  <si>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</si>
  <si>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</si>
  <si>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</si>
  <si>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</si>
  <si>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</si>
  <si>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</si>
  <si>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</si>
  <si>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</si>
  <si>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</si>
  <si>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</si>
  <si>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</si>
  <si>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</si>
  <si>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</si>
  <si>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</si>
  <si>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</si>
  <si>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</si>
  <si>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</si>
  <si>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</si>
  <si>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</si>
  <si>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</si>
  <si>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</si>
  <si>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</si>
  <si>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</si>
  <si>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</si>
  <si>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</si>
  <si>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</si>
  <si>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</si>
  <si>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</si>
  <si>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</si>
  <si>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</si>
  <si>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</si>
  <si>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</si>
  <si>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</si>
  <si>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</si>
  <si>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</si>
  <si>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</si>
  <si>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</si>
  <si>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</si>
  <si>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</si>
  <si>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</si>
  <si>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</si>
  <si>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</si>
  <si>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</si>
  <si>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</si>
  <si>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</si>
  <si>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</si>
  <si>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</si>
  <si>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</si>
  <si>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</si>
  <si>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</si>
  <si>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</si>
  <si>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</si>
  <si>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</si>
  <si>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</si>
  <si>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</si>
  <si>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</si>
  <si>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</si>
  <si>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</si>
  <si>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</si>
  <si>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</si>
  <si>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</si>
  <si>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</si>
  <si>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</si>
  <si>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</si>
  <si>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</si>
  <si>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</si>
  <si>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</si>
  <si>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</si>
  <si>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</si>
  <si>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</si>
  <si>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</si>
  <si>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</si>
  <si>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</si>
  <si>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</si>
  <si>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</si>
  <si>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</si>
  <si>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</si>
  <si>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</si>
  <si>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</si>
  <si>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</si>
  <si>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</si>
  <si>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</si>
  <si>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</si>
  <si>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</si>
  <si>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</si>
  <si>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</si>
  <si>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</si>
  <si>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</si>
  <si>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</si>
  <si>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</si>
  <si>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</si>
  <si>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</si>
  <si>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</si>
  <si>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</si>
  <si>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</si>
  <si>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</si>
  <si>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</si>
  <si>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</si>
  <si>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</si>
  <si>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</si>
  <si>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</si>
  <si>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</si>
  <si>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</si>
  <si>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</si>
  <si>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</si>
  <si>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</si>
  <si>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</si>
  <si>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</si>
  <si>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</si>
  <si>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</si>
  <si>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</si>
  <si>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</si>
  <si>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</si>
  <si>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</si>
  <si>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</si>
  <si>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</si>
  <si>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</si>
  <si>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</si>
  <si>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</si>
  <si>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</si>
  <si>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</si>
  <si>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</si>
  <si>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</si>
  <si>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</si>
  <si>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</si>
  <si>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</si>
  <si>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</si>
  <si>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</si>
  <si>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</si>
  <si>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</si>
  <si>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</si>
  <si>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</si>
  <si>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</si>
  <si>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</si>
  <si>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</si>
  <si>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</si>
  <si>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</si>
  <si>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</si>
  <si>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</si>
  <si>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</si>
  <si>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</si>
  <si>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</si>
  <si>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</si>
  <si>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</si>
  <si>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</si>
  <si>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</si>
  <si>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</si>
  <si>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</si>
  <si>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</si>
  <si>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</si>
  <si>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</si>
  <si>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</si>
  <si>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</si>
  <si>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</si>
  <si>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</si>
  <si>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</si>
  <si>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</si>
  <si>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</si>
  <si>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</si>
  <si>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</si>
  <si>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</si>
  <si>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</si>
  <si>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</si>
  <si>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</si>
  <si>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</si>
  <si>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</si>
  <si>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</si>
  <si>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</si>
  <si>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</si>
  <si>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</si>
  <si>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</si>
  <si>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</si>
  <si>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</si>
  <si>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</si>
  <si>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</si>
  <si>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</si>
  <si>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</si>
  <si>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</si>
  <si>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</si>
  <si>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</si>
  <si>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</si>
  <si>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</si>
  <si>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</si>
  <si>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</si>
  <si>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</si>
  <si>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</si>
  <si>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</si>
  <si>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</si>
  <si>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</si>
  <si>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</si>
  <si>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</si>
  <si>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</si>
  <si>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</si>
  <si>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</si>
  <si>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</si>
  <si>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</si>
  <si>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</si>
  <si>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</si>
  <si>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</si>
  <si>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</si>
  <si>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</si>
  <si>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</si>
  <si>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</si>
  <si>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</si>
  <si>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</si>
  <si>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</si>
  <si>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</si>
  <si>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</si>
  <si>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</si>
  <si>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</si>
  <si>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</si>
  <si>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</si>
  <si>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</si>
  <si>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</si>
  <si>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</si>
  <si>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</si>
  <si>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</si>
  <si>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</si>
  <si>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</si>
  <si>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</si>
  <si>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</si>
  <si>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</si>
  <si>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</si>
  <si>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</si>
  <si>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</si>
  <si>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</si>
  <si>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</si>
  <si>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</si>
  <si>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</si>
  <si>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</si>
  <si>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</si>
  <si>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</si>
  <si>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</si>
  <si>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</si>
  <si>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</si>
  <si>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</si>
  <si>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</si>
  <si>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</si>
  <si>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</si>
  <si>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</si>
  <si>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</si>
  <si>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</si>
  <si>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</si>
  <si>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</si>
  <si>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</si>
  <si>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</si>
  <si>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</si>
  <si>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</si>
  <si>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</si>
  <si>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</si>
  <si>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</si>
  <si>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</si>
  <si>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</si>
  <si>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</si>
  <si>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</si>
  <si>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</si>
  <si>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</si>
  <si>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</si>
  <si>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</si>
  <si>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</si>
  <si>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</si>
  <si>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</si>
  <si>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</si>
  <si>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</si>
  <si>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</si>
  <si>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</si>
  <si>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</si>
  <si>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</si>
  <si>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</si>
  <si>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</si>
  <si>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</si>
  <si>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</si>
  <si>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</si>
  <si>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</si>
  <si>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</si>
  <si>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</si>
  <si>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</si>
  <si>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</si>
  <si>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</si>
  <si>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</si>
  <si>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</si>
  <si>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</si>
  <si>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</si>
  <si>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</si>
  <si>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</si>
  <si>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</si>
  <si>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</si>
  <si>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</si>
  <si>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</si>
  <si>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</si>
  <si>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</si>
  <si>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</si>
  <si>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</si>
  <si>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</si>
  <si>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</si>
  <si>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</si>
  <si>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</si>
  <si>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</si>
  <si>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</si>
  <si>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</si>
  <si>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</si>
  <si>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</si>
  <si>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</si>
  <si>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</si>
  <si>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</si>
  <si>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</si>
  <si>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</si>
  <si>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</si>
  <si>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</si>
  <si>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</si>
  <si>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</si>
  <si>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</si>
  <si>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</si>
  <si>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</si>
  <si>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</si>
  <si>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</si>
  <si>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</si>
  <si>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</si>
  <si>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</si>
  <si>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</si>
  <si>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</si>
  <si>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</si>
  <si>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</si>
  <si>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</si>
  <si>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</si>
  <si>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</si>
  <si>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</si>
  <si>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</si>
  <si>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</si>
  <si>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</si>
  <si>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</si>
  <si>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</si>
  <si>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</si>
  <si>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</si>
  <si>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</si>
  <si>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</si>
  <si>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</si>
  <si>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</si>
  <si>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</si>
  <si>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</si>
  <si>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</si>
  <si>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</si>
  <si>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</si>
  <si>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</si>
  <si>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</si>
  <si>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</si>
  <si>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</si>
  <si>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</si>
  <si>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</si>
  <si>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</si>
  <si>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</si>
  <si>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</si>
  <si>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</si>
  <si>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</si>
  <si>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</si>
  <si>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</si>
  <si>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</si>
  <si>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</si>
  <si>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</si>
  <si>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</si>
  <si>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</si>
  <si>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</si>
  <si>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</si>
  <si>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</si>
  <si>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</si>
  <si>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</si>
  <si>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</si>
  <si>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</si>
  <si>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</si>
  <si>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</si>
  <si>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</si>
  <si>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</si>
  <si>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</si>
  <si>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</si>
  <si>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</si>
  <si>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</si>
  <si>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</si>
  <si>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</si>
  <si>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</si>
  <si>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</si>
  <si>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</si>
  <si>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</si>
  <si>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</si>
  <si>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</si>
  <si>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</si>
  <si>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</si>
  <si>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</si>
  <si>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</si>
  <si>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</si>
  <si>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</si>
  <si>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</si>
  <si>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</si>
  <si>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</si>
  <si>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</si>
  <si>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</si>
  <si>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</si>
  <si>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</si>
  <si>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</si>
  <si>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</si>
  <si>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</si>
  <si>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</si>
  <si>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</si>
  <si>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</si>
  <si>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</si>
  <si>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</si>
  <si>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</si>
  <si>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</si>
  <si>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</si>
  <si>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</si>
  <si>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</si>
  <si>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</si>
  <si>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</si>
  <si>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</si>
  <si>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</si>
  <si>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</si>
  <si>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</si>
  <si>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</si>
  <si>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</si>
  <si>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</si>
  <si>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</si>
  <si>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</si>
  <si>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</si>
  <si>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</si>
  <si>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</si>
  <si>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</si>
  <si>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</si>
  <si>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</si>
  <si>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</si>
  <si>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</si>
  <si>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</si>
  <si>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</si>
  <si>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</si>
  <si>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</si>
  <si>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</si>
  <si>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</si>
  <si>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</si>
  <si>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</si>
  <si>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</si>
  <si>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</si>
  <si>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</si>
  <si>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</si>
  <si>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</si>
  <si>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</si>
  <si>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</si>
  <si>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</si>
  <si>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</si>
  <si>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</si>
  <si>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</si>
  <si>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</si>
  <si>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</si>
  <si>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</si>
  <si>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</si>
  <si>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</si>
  <si>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</si>
  <si>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</si>
  <si>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</si>
  <si>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</si>
  <si>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</si>
  <si>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</si>
  <si>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</si>
  <si>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</si>
  <si>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</si>
  <si>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</si>
  <si>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</si>
  <si>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</si>
  <si>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</si>
  <si>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</si>
  <si>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</si>
  <si>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</si>
  <si>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</si>
  <si>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</si>
  <si>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</si>
  <si>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</si>
  <si>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</si>
  <si>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</si>
  <si>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</si>
  <si>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</si>
  <si>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</si>
  <si>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</si>
  <si>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</si>
  <si>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</si>
  <si>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</si>
  <si>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</si>
  <si>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</si>
  <si>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</si>
  <si>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</si>
  <si>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</si>
  <si>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</si>
  <si>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</si>
  <si>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</si>
  <si>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</si>
  <si>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</si>
  <si>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</si>
  <si>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</si>
  <si>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</si>
  <si>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</si>
  <si>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</si>
  <si>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</si>
  <si>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</si>
  <si>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</si>
  <si>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</si>
  <si>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</si>
  <si>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</si>
  <si>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</si>
  <si>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</si>
  <si>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</si>
  <si>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</si>
  <si>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</si>
  <si>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</si>
  <si>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</si>
  <si>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</si>
  <si>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</si>
  <si>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</si>
  <si>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</si>
  <si>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</si>
  <si>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</si>
  <si>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</si>
  <si>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</si>
  <si>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</si>
  <si>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</si>
  <si>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</si>
  <si>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</si>
  <si>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</si>
  <si>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</si>
  <si>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</si>
  <si>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</si>
  <si>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</si>
  <si>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</si>
  <si>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</si>
  <si>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</si>
  <si>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</si>
  <si>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</si>
  <si>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</si>
  <si>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</si>
  <si>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</si>
  <si>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</si>
  <si>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</si>
  <si>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</si>
  <si>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</si>
  <si>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</si>
  <si>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</si>
  <si>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</si>
  <si>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</si>
  <si>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</si>
  <si>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</si>
  <si>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</si>
  <si>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</si>
  <si>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</si>
  <si>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</si>
  <si>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</si>
  <si>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</si>
  <si>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</si>
  <si>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</si>
  <si>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</si>
  <si>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</si>
  <si>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</si>
  <si>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</si>
  <si>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</si>
  <si>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</si>
  <si>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</si>
  <si>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</si>
  <si>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</si>
  <si>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</si>
  <si>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</si>
  <si>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</si>
  <si>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</si>
  <si>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</si>
  <si>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</si>
  <si>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</si>
  <si>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</si>
  <si>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</si>
  <si>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</si>
  <si>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</si>
  <si>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</si>
  <si>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</si>
  <si>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</si>
  <si>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</si>
  <si>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</si>
  <si>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</si>
  <si>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</si>
  <si>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</si>
  <si>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</si>
  <si>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</si>
  <si>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</si>
  <si>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</si>
  <si>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</si>
  <si>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</si>
  <si>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</si>
  <si>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</si>
  <si>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</si>
  <si>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</si>
  <si>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</si>
  <si>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</si>
  <si>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</si>
  <si>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</si>
  <si>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</si>
  <si>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</si>
  <si>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</si>
  <si>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</si>
  <si>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</si>
  <si>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</si>
  <si>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</si>
  <si>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</si>
  <si>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</si>
  <si>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</si>
  <si>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</si>
  <si>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</si>
  <si>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</si>
  <si>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</si>
  <si>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</si>
  <si>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</si>
  <si>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</si>
  <si>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</si>
  <si>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</si>
  <si>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</si>
  <si>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</si>
  <si>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</si>
  <si>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</si>
  <si>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</si>
  <si>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</si>
  <si>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</si>
  <si>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</si>
  <si>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</si>
  <si>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</si>
  <si>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</si>
  <si>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</si>
  <si>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</si>
  <si>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</si>
  <si>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</si>
  <si>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</si>
  <si>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</si>
  <si>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</si>
  <si>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</si>
  <si>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</si>
  <si>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</si>
  <si>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</si>
  <si>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</si>
  <si>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</si>
  <si>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</si>
  <si>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</si>
  <si>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</si>
  <si>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</si>
  <si>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</si>
  <si>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</si>
  <si>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</si>
  <si>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</si>
  <si>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</si>
  <si>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</si>
  <si>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</si>
  <si>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</si>
  <si>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</si>
  <si>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</si>
  <si>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</si>
  <si>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</si>
  <si>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</si>
  <si>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</si>
  <si>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</si>
  <si>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</si>
  <si>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</si>
  <si>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</si>
  <si>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</si>
  <si>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</si>
  <si>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</si>
  <si>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</si>
  <si>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</si>
  <si>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</si>
  <si>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</si>
  <si>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</si>
  <si>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</si>
  <si>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</si>
  <si>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</si>
  <si>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</si>
  <si>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</si>
  <si>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</si>
  <si>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</si>
  <si>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</si>
  <si>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</si>
  <si>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</si>
  <si>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</si>
  <si>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</si>
  <si>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</si>
  <si>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</si>
  <si>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</si>
  <si>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</si>
  <si>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</si>
  <si>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</si>
  <si>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</si>
  <si>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</si>
  <si>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</si>
  <si>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</si>
  <si>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</si>
  <si>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</si>
  <si>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</si>
  <si>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</si>
  <si>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</si>
  <si>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</si>
  <si>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</si>
  <si>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</si>
  <si>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</si>
  <si>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</si>
  <si>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</si>
  <si>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</si>
  <si>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</si>
  <si>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</si>
  <si>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</si>
  <si>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</si>
  <si>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</si>
  <si>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</si>
  <si>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</si>
  <si>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</si>
  <si>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</si>
  <si>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</si>
  <si>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</si>
  <si>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</si>
  <si>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</si>
  <si>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</si>
  <si>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</si>
  <si>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</si>
  <si>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</si>
  <si>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</si>
  <si>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</si>
  <si>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</si>
  <si>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</si>
  <si>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</si>
  <si>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</si>
  <si>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</si>
  <si>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</si>
  <si>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</si>
  <si>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</si>
  <si>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</si>
  <si>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</si>
  <si>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</si>
  <si>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</si>
  <si>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</si>
  <si>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</si>
  <si>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</si>
  <si>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</si>
  <si>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</si>
  <si>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</si>
  <si>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</si>
  <si>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</si>
  <si>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</si>
  <si>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</si>
  <si>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</si>
  <si>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</si>
  <si>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</si>
  <si>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</si>
  <si>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</si>
  <si>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</si>
  <si>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</si>
  <si>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</si>
  <si>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</si>
  <si>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</si>
  <si>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</si>
  <si>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</si>
  <si>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</si>
  <si>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</si>
  <si>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</si>
  <si>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</si>
  <si>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</si>
  <si>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</si>
  <si>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</si>
  <si>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</si>
  <si>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</si>
  <si>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</si>
  <si>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</si>
  <si>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</si>
  <si>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</si>
  <si>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</si>
  <si>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</si>
  <si>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</si>
  <si>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</si>
  <si>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</si>
  <si>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</si>
  <si>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</si>
  <si>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</si>
  <si>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</si>
  <si>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</si>
  <si>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</si>
  <si>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</si>
  <si>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</si>
  <si>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</si>
  <si>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</si>
  <si>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</si>
  <si>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</si>
  <si>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</si>
  <si>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</si>
  <si>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</si>
  <si>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</si>
  <si>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</si>
  <si>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</si>
  <si>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</si>
  <si>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</si>
  <si>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</si>
  <si>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</si>
  <si>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</si>
  <si>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</si>
  <si>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</si>
  <si>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</si>
  <si>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</si>
  <si>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</si>
  <si>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</si>
  <si>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</si>
  <si>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</si>
  <si>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</si>
  <si>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</si>
  <si>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</si>
  <si>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</si>
  <si>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</si>
  <si>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</si>
  <si>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</si>
  <si>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</si>
  <si>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</si>
  <si>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</si>
  <si>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</si>
  <si>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</si>
  <si>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</si>
  <si>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</si>
  <si>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</si>
  <si>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</si>
  <si>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</si>
  <si>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</si>
  <si>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</si>
  <si>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</si>
  <si>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</si>
  <si>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</si>
  <si>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</si>
  <si>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</si>
  <si>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</si>
  <si>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</si>
  <si>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</si>
  <si>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</si>
  <si>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</si>
  <si>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</si>
  <si>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</si>
  <si>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</si>
  <si>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</si>
  <si>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</si>
  <si>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</si>
  <si>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</si>
  <si>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</si>
  <si>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</si>
  <si>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</si>
  <si>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</si>
  <si>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</si>
  <si>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</si>
  <si>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</si>
  <si>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</si>
  <si>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</si>
  <si>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</si>
  <si>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</si>
  <si>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</si>
  <si>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</si>
  <si>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</si>
  <si>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</si>
  <si>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</si>
  <si>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</si>
  <si>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</si>
  <si>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</si>
  <si>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</si>
  <si>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</si>
  <si>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</si>
  <si>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</si>
  <si>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</si>
  <si>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</si>
  <si>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</si>
  <si>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</si>
  <si>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</si>
  <si>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</si>
  <si>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</si>
  <si>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</si>
  <si>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</si>
  <si>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</si>
  <si>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</si>
  <si>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</si>
  <si>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</si>
  <si>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</si>
  <si>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</si>
  <si>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</si>
  <si>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</si>
  <si>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</si>
  <si>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</si>
  <si>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</si>
  <si>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</si>
  <si>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</si>
  <si>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</si>
  <si>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</si>
  <si>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</si>
  <si>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</si>
  <si>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</si>
  <si>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</si>
  <si>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</si>
  <si>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</si>
  <si>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</si>
  <si>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</si>
  <si>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</si>
  <si>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</si>
  <si>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</si>
  <si>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</si>
  <si>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</si>
  <si>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</si>
  <si>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</si>
  <si>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</si>
  <si>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</si>
  <si>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</si>
  <si>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</si>
  <si>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</si>
  <si>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</si>
  <si>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</si>
  <si>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</si>
  <si>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</si>
  <si>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</si>
  <si>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</si>
  <si>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</si>
  <si>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</si>
  <si>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</si>
  <si>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</si>
  <si>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</si>
  <si>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</si>
  <si>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</si>
  <si>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</si>
  <si>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</si>
  <si>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</si>
  <si>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</si>
  <si>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</si>
  <si>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</si>
  <si>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</si>
  <si>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</si>
  <si>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</si>
  <si>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</si>
  <si>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</si>
  <si>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</si>
  <si>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</si>
  <si>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</si>
  <si>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</si>
  <si>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</si>
  <si>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</si>
  <si>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</si>
  <si>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</si>
  <si>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</si>
  <si>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</si>
  <si>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</si>
  <si>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</si>
  <si>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</si>
  <si>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</si>
  <si>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</si>
  <si>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</si>
  <si>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</si>
  <si>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</si>
  <si>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</si>
  <si>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</si>
  <si>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</si>
  <si>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</si>
  <si>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</si>
  <si>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</si>
  <si>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</si>
  <si>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</si>
  <si>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</si>
  <si>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</si>
  <si>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</si>
  <si>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</si>
  <si>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</si>
  <si>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</si>
  <si>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</si>
  <si>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</si>
  <si>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</si>
  <si>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</si>
  <si>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</si>
  <si>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</si>
  <si>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</si>
  <si>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</si>
  <si>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</si>
  <si>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</si>
  <si>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</si>
  <si>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</si>
  <si>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</si>
  <si>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</si>
  <si>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</si>
  <si>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</si>
  <si>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</si>
  <si>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</si>
  <si>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</si>
  <si>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</si>
  <si>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</si>
  <si>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</si>
  <si>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</si>
  <si>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</si>
  <si>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</si>
  <si>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</si>
  <si>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</si>
  <si>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</si>
  <si>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</si>
  <si>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</si>
  <si>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</si>
  <si>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</si>
  <si>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</si>
  <si>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</si>
  <si>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</si>
  <si>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</si>
  <si>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</si>
  <si>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</si>
  <si>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</si>
  <si>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</si>
  <si>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</si>
  <si>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</si>
  <si>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</si>
  <si>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</si>
  <si>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</si>
  <si>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</si>
  <si>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</si>
  <si>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</si>
  <si>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</si>
  <si>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</si>
  <si>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</si>
  <si>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</si>
  <si>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</si>
  <si>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</si>
  <si>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</si>
  <si>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</si>
  <si>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</si>
  <si>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</si>
  <si>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</si>
  <si>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</si>
  <si>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</si>
  <si>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</si>
  <si>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</si>
  <si>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</si>
  <si>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</si>
  <si>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</si>
  <si>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</si>
  <si>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</si>
  <si>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</si>
  <si>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</si>
  <si>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</si>
  <si>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</si>
  <si>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</si>
  <si>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</si>
  <si>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</si>
  <si>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</si>
  <si>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</si>
  <si>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</si>
  <si>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</si>
  <si>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</si>
  <si>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</si>
  <si>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</si>
  <si>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</si>
  <si>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</si>
  <si>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</si>
  <si>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</si>
  <si>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</si>
  <si>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</si>
  <si>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</si>
  <si>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</si>
  <si>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</si>
  <si>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</si>
  <si>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</si>
  <si>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</si>
  <si>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</si>
  <si>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</si>
  <si>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</si>
  <si>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</si>
  <si>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</si>
  <si>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</si>
  <si>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</si>
  <si>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</si>
  <si>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</si>
  <si>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</si>
  <si>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</si>
  <si>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</si>
  <si>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</si>
  <si>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</si>
  <si>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</si>
  <si>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</si>
  <si>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</si>
  <si>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</si>
  <si>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</si>
  <si>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</si>
  <si>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</si>
  <si>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</si>
  <si>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</si>
  <si>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</si>
  <si>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</si>
  <si>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</si>
  <si>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</si>
  <si>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</si>
  <si>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</si>
  <si>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</si>
  <si>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</si>
  <si>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</si>
  <si>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</si>
  <si>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</si>
  <si>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</si>
  <si>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</si>
  <si>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</si>
  <si>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</si>
  <si>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</si>
  <si>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</si>
  <si>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</si>
  <si>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</si>
  <si>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</si>
  <si>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</si>
  <si>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</si>
  <si>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</si>
  <si>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</si>
  <si>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</si>
  <si>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</si>
  <si>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</si>
  <si>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</si>
  <si>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</si>
  <si>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</si>
  <si>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</si>
  <si>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</si>
  <si>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</si>
  <si>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</si>
  <si>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</si>
  <si>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</si>
  <si>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</si>
  <si>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</si>
  <si>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</si>
  <si>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</si>
  <si>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</si>
  <si>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</si>
  <si>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</si>
  <si>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</si>
  <si>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</si>
  <si>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</si>
  <si>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</si>
  <si>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</si>
  <si>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</si>
  <si>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</si>
  <si>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</si>
  <si>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</si>
  <si>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</si>
  <si>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</si>
  <si>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</si>
  <si>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</si>
  <si>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</si>
  <si>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</si>
  <si>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</si>
  <si>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</si>
  <si>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</si>
  <si>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</si>
  <si>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</si>
  <si>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</si>
  <si>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</si>
  <si>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</si>
  <si>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</si>
  <si>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</si>
  <si>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</si>
  <si>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</si>
  <si>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</si>
  <si>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</si>
  <si>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</si>
  <si>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</si>
  <si>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</si>
  <si>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</si>
  <si>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</si>
  <si>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</si>
  <si>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</si>
  <si>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</si>
  <si>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</si>
  <si>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</si>
  <si>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</si>
  <si>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</si>
  <si>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</si>
  <si>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</si>
  <si>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</si>
  <si>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</si>
  <si>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</si>
  <si>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</si>
  <si>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</si>
  <si>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</si>
  <si>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</si>
  <si>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</si>
  <si>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</si>
  <si>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</si>
  <si>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</si>
  <si>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</si>
  <si>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</si>
  <si>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</si>
  <si>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</si>
  <si>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</si>
  <si>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</si>
  <si>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</si>
  <si>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</si>
  <si>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</si>
  <si>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</si>
  <si>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</si>
  <si>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</si>
  <si>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</si>
  <si>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</si>
  <si>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</si>
  <si>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</si>
  <si>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</si>
  <si>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</si>
  <si>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</si>
  <si>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</si>
  <si>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</si>
  <si>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</si>
  <si>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</si>
  <si>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</si>
  <si>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</si>
  <si>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</si>
  <si>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</si>
  <si>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</si>
  <si>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</si>
  <si>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</si>
  <si>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</si>
  <si>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</si>
  <si>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</si>
  <si>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</si>
  <si>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</si>
  <si>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</si>
  <si>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</si>
  <si>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</si>
  <si>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</si>
  <si>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</si>
  <si>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</si>
  <si>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</si>
  <si>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</si>
  <si>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</si>
  <si>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</si>
  <si>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</si>
  <si>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</si>
  <si>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</si>
  <si>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</si>
  <si>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</si>
  <si>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</si>
  <si>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</si>
  <si>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</si>
  <si>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</si>
  <si>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</si>
  <si>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</si>
  <si>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</si>
  <si>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</si>
  <si>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</si>
  <si>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</si>
  <si>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</si>
  <si>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</si>
  <si>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</si>
  <si>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</si>
  <si>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</si>
  <si>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</si>
  <si>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</si>
  <si>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</si>
  <si>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</si>
  <si>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</si>
  <si>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</si>
  <si>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</si>
  <si>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</si>
  <si>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</si>
  <si>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</si>
  <si>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</si>
  <si>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</si>
  <si>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</si>
  <si>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</si>
  <si>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</si>
  <si>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</si>
  <si>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</si>
  <si>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</si>
  <si>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</si>
  <si>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</si>
  <si>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</si>
  <si>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</si>
  <si>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</si>
  <si>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</si>
  <si>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</si>
  <si>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</si>
  <si>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</si>
  <si>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</si>
  <si>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</si>
  <si>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</si>
  <si>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</si>
  <si>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</si>
  <si>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</si>
  <si>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</si>
  <si>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</si>
  <si>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</si>
  <si>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</si>
  <si>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</si>
  <si>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</si>
  <si>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</si>
  <si>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</si>
  <si>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</si>
  <si>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</si>
  <si>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</si>
  <si>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</si>
  <si>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</si>
  <si>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</si>
  <si>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</si>
  <si>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</si>
  <si>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</si>
  <si>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</si>
  <si>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</si>
  <si>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</si>
  <si>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</si>
  <si>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</si>
  <si>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</si>
  <si>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</si>
  <si>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</si>
  <si>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</si>
  <si>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</si>
  <si>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</si>
  <si>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</si>
  <si>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</si>
  <si>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</si>
  <si>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</si>
  <si>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</si>
  <si>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</si>
  <si>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</si>
  <si>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</si>
  <si>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</si>
  <si>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</si>
  <si>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</si>
  <si>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</si>
  <si>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</si>
  <si>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</si>
  <si>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</si>
  <si>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</si>
  <si>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</si>
  <si>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</si>
  <si>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</si>
  <si>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</si>
  <si>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</si>
  <si>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</si>
  <si>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</si>
  <si>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</si>
  <si>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</si>
  <si>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</si>
  <si>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</si>
  <si>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</si>
  <si>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</si>
  <si>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</si>
  <si>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</si>
  <si>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</si>
  <si>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</si>
  <si>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</si>
  <si>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</si>
  <si>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</si>
  <si>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</si>
  <si>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</si>
  <si>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</si>
  <si>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</si>
  <si>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</si>
  <si>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</si>
  <si>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</si>
  <si>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</si>
  <si>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</si>
  <si>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</si>
  <si>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</si>
  <si>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</si>
  <si>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</si>
  <si>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</si>
  <si>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</si>
  <si>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</si>
  <si>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</si>
  <si>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</si>
  <si>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</si>
  <si>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</si>
  <si>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</si>
  <si>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</si>
  <si>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</si>
  <si>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</si>
  <si>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</si>
  <si>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</si>
  <si>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</si>
  <si>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</si>
  <si>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</si>
  <si>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</si>
  <si>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</si>
  <si>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</si>
  <si>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</si>
  <si>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</si>
  <si>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</si>
  <si>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</si>
  <si>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</si>
  <si>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</si>
  <si>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</si>
  <si>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</si>
  <si>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</si>
  <si>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</si>
  <si>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</si>
  <si>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</si>
  <si>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</si>
  <si>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</si>
  <si>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</si>
  <si>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</si>
  <si>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</si>
  <si>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</si>
  <si>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</si>
  <si>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</si>
  <si>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</si>
  <si>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</si>
  <si>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</si>
  <si>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</si>
  <si>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</si>
  <si>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</si>
  <si>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</si>
  <si>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</si>
  <si>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</si>
  <si>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</si>
  <si>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</si>
  <si>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</si>
  <si>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</si>
  <si>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</si>
  <si>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</si>
  <si>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</si>
  <si>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</si>
  <si>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</si>
  <si>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</si>
  <si>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</si>
  <si>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</si>
  <si>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</si>
  <si>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</si>
  <si>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</si>
  <si>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</si>
  <si>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</si>
  <si>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</si>
  <si>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</si>
  <si>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</si>
  <si>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</si>
  <si>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</si>
  <si>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</si>
  <si>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</si>
  <si>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</si>
  <si>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</si>
  <si>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</si>
  <si>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</si>
  <si>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</si>
  <si>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</si>
  <si>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</si>
  <si>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</si>
  <si>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</si>
  <si>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</si>
  <si>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</si>
  <si>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</si>
  <si>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</si>
  <si>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</si>
  <si>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</si>
  <si>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</si>
  <si>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</si>
  <si>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</si>
  <si>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</si>
  <si>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</si>
  <si>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</si>
  <si>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</si>
  <si>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</si>
  <si>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</si>
  <si>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</si>
  <si>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</si>
  <si>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</si>
  <si>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</si>
  <si>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</si>
  <si>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</si>
  <si>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</si>
  <si>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</si>
  <si>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</si>
  <si>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</si>
  <si>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</si>
  <si>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</si>
  <si>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</si>
  <si>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</si>
  <si>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</si>
  <si>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</si>
  <si>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</si>
  <si>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</si>
  <si>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</si>
  <si>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</si>
  <si>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</si>
  <si>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</si>
  <si>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</si>
  <si>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</si>
  <si>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</si>
  <si>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</si>
  <si>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</si>
  <si>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</si>
  <si>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</si>
  <si>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</si>
  <si>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</si>
  <si>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</si>
  <si>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</si>
  <si>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</si>
  <si>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</si>
  <si>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</si>
  <si>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</si>
  <si>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</si>
  <si>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</si>
  <si>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</si>
  <si>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</si>
  <si>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</si>
  <si>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</si>
  <si>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</si>
  <si>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</si>
  <si>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</si>
  <si>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</si>
  <si>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</si>
  <si>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</si>
  <si>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</si>
  <si>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</si>
  <si>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</si>
  <si>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</si>
  <si>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</si>
  <si>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</si>
  <si>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</si>
  <si>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</si>
  <si>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</si>
  <si>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</si>
  <si>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</si>
  <si>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</si>
  <si>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</si>
  <si>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</si>
  <si>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</si>
  <si>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</si>
  <si>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</si>
  <si>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</si>
  <si>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</si>
  <si>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</si>
  <si>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</si>
  <si>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</si>
  <si>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</si>
  <si>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</si>
  <si>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</si>
  <si>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</si>
  <si>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</si>
  <si>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</si>
  <si>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</si>
  <si>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</si>
  <si>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</si>
  <si>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</si>
  <si>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</si>
  <si>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</si>
  <si>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</si>
  <si>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</si>
  <si>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</si>
  <si>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</si>
  <si>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</si>
  <si>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</si>
  <si>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</si>
  <si>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</si>
  <si>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</si>
  <si>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</si>
  <si>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</si>
  <si>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</si>
  <si>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</si>
  <si>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</si>
  <si>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</si>
  <si>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</si>
  <si>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</si>
  <si>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</si>
  <si>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</si>
  <si>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</si>
  <si>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</si>
  <si>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</si>
  <si>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</si>
  <si>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</si>
  <si>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</si>
  <si>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</si>
  <si>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</si>
  <si>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</si>
  <si>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</si>
  <si>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</si>
  <si>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</si>
  <si>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</si>
  <si>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</si>
  <si>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</si>
  <si>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</si>
  <si>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</si>
  <si>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</si>
  <si>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</si>
  <si>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</si>
  <si>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</si>
  <si>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</si>
  <si>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</si>
  <si>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</si>
  <si>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</si>
  <si>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</si>
  <si>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</si>
  <si>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</si>
  <si>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</si>
  <si>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</si>
  <si>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</si>
  <si>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</si>
  <si>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</si>
  <si>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</si>
  <si>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</si>
  <si>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</si>
  <si>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</si>
  <si>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</si>
  <si>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</si>
  <si>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</si>
  <si>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</si>
  <si>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</si>
  <si>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</si>
  <si>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</si>
  <si>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</si>
  <si>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</si>
  <si>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</si>
  <si>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</si>
  <si>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</si>
  <si>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</si>
  <si>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</si>
  <si>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</si>
  <si>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</si>
  <si>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</si>
  <si>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</si>
  <si>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</si>
  <si>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</si>
  <si>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</si>
  <si>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</si>
  <si>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</si>
  <si>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</si>
  <si>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</si>
  <si>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</si>
  <si>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</si>
  <si>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</si>
  <si>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</si>
  <si>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</si>
  <si>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</si>
  <si>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</si>
  <si>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</si>
  <si>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</si>
  <si>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</si>
  <si>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</si>
  <si>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</si>
  <si>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</si>
  <si>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</si>
  <si>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</si>
  <si>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</si>
  <si>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</si>
  <si>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</si>
  <si>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</si>
  <si>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</si>
  <si>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</si>
  <si>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</si>
  <si>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</si>
  <si>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</si>
  <si>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</si>
  <si>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</si>
  <si>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</si>
  <si>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</si>
  <si>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</si>
  <si>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</si>
  <si>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</si>
  <si>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</si>
  <si>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</si>
  <si>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</si>
  <si>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</si>
  <si>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</si>
  <si>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</si>
  <si>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</si>
  <si>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</si>
  <si>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</si>
  <si>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</si>
  <si>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</si>
  <si>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</si>
  <si>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</si>
  <si>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</si>
  <si>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</si>
  <si>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</si>
  <si>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</si>
  <si>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</si>
  <si>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</si>
  <si>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</si>
  <si>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</si>
  <si>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</si>
  <si>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</si>
  <si>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</si>
  <si>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</si>
  <si>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</si>
  <si>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</si>
  <si>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</si>
  <si>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</si>
  <si>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</si>
  <si>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</si>
  <si>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</si>
  <si>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</si>
  <si>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</si>
  <si>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</si>
  <si>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</si>
  <si>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</si>
  <si>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</si>
  <si>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</si>
  <si>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</si>
  <si>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</si>
  <si>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</si>
  <si>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</si>
  <si>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</si>
  <si>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</si>
  <si>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</si>
  <si>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</si>
  <si>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</si>
  <si>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</si>
  <si>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</si>
  <si>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</si>
  <si>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</si>
  <si>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</si>
  <si>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</si>
  <si>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</si>
  <si>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</si>
  <si>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</si>
  <si>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</si>
  <si>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</si>
  <si>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</si>
  <si>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</si>
  <si>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</si>
  <si>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</si>
  <si>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</si>
  <si>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</si>
  <si>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</si>
  <si>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</si>
  <si>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</si>
  <si>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</si>
  <si>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</si>
  <si>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</si>
  <si>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</si>
  <si>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</si>
  <si>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</si>
  <si>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</si>
  <si>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</si>
  <si>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</si>
  <si>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</si>
  <si>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</si>
  <si>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</si>
  <si>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</si>
  <si>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</si>
  <si>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</si>
  <si>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</si>
  <si>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</si>
  <si>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</si>
  <si>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</si>
  <si>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</si>
  <si>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</si>
  <si>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</si>
  <si>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</si>
  <si>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</si>
  <si>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</si>
  <si>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</si>
  <si>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</si>
  <si>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</si>
  <si>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</si>
  <si>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</si>
  <si>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</si>
  <si>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</si>
  <si>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</si>
  <si>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</si>
  <si>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</si>
  <si>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</si>
  <si>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</si>
  <si>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</si>
  <si>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</si>
  <si>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</si>
  <si>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</si>
  <si>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</si>
  <si>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</si>
  <si>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</si>
  <si>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</si>
  <si>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</si>
  <si>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</si>
  <si>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</si>
  <si>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</si>
  <si>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</si>
  <si>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</si>
  <si>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</si>
  <si>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</si>
  <si>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</si>
  <si>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</si>
  <si>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</si>
  <si>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</si>
  <si>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</si>
  <si>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</si>
  <si>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</si>
  <si>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</si>
  <si>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</si>
  <si>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</si>
  <si>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</si>
  <si>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</si>
  <si>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</si>
  <si>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</si>
  <si>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</si>
  <si>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</si>
  <si>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</si>
  <si>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</si>
  <si>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</si>
  <si>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</si>
  <si>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</si>
  <si>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</si>
  <si>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</si>
  <si>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</si>
  <si>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</si>
  <si>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</si>
  <si>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</si>
  <si>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</si>
  <si>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</si>
  <si>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</si>
  <si>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</si>
  <si>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</si>
  <si>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</si>
  <si>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</si>
  <si>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</si>
  <si>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</si>
  <si>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</si>
  <si>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</si>
  <si>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</si>
  <si>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</si>
  <si>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</si>
  <si>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</si>
  <si>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</si>
  <si>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</si>
  <si>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</si>
  <si>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</si>
  <si>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</si>
  <si>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</si>
  <si>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</si>
  <si>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</si>
  <si>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</si>
  <si>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</si>
  <si>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</si>
  <si>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</si>
  <si>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</si>
  <si>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</si>
  <si>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</si>
  <si>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</si>
  <si>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</si>
  <si>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</si>
  <si>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</si>
  <si>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</si>
  <si>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</si>
  <si>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</si>
  <si>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</si>
  <si>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</si>
  <si>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</si>
  <si>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</si>
  <si>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</si>
  <si>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</si>
  <si>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</si>
  <si>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</si>
  <si>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</si>
  <si>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</si>
  <si>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</si>
  <si>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</si>
  <si>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</si>
  <si>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</si>
  <si>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</si>
  <si>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</si>
  <si>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</si>
  <si>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</si>
  <si>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</si>
  <si>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</si>
  <si>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</si>
  <si>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</si>
  <si>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</si>
  <si>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</si>
  <si>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</si>
  <si>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</si>
  <si>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</si>
  <si>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</si>
  <si>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</si>
  <si>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</si>
  <si>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</si>
  <si>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</si>
  <si>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</si>
  <si>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</si>
  <si>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</si>
  <si>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</si>
  <si>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</si>
  <si>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</si>
  <si>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</si>
  <si>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</si>
  <si>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</si>
  <si>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</si>
  <si>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</si>
  <si>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</si>
  <si>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</si>
  <si>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</si>
  <si>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</si>
  <si>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</si>
  <si>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</si>
  <si>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</si>
  <si>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</si>
  <si>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</si>
  <si>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</si>
  <si>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</si>
  <si>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</si>
  <si>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</si>
  <si>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</si>
  <si>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</si>
  <si>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</si>
  <si>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</si>
  <si>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</si>
  <si>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</si>
  <si>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</si>
  <si>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</si>
  <si>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</si>
  <si>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</si>
  <si>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</si>
  <si>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</si>
  <si>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</si>
  <si>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</si>
  <si>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</si>
  <si>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</si>
  <si>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</si>
  <si>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</si>
  <si>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</si>
  <si>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</si>
  <si>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</si>
  <si>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</si>
  <si>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</si>
  <si>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</si>
  <si>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</si>
  <si>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</si>
  <si>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</si>
  <si>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</si>
  <si>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</si>
  <si>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</si>
  <si>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</si>
  <si>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</si>
  <si>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</si>
  <si>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</si>
  <si>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</si>
  <si>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</si>
  <si>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</si>
  <si>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</si>
  <si>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</si>
  <si>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</si>
  <si>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</si>
  <si>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</si>
  <si>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</si>
  <si>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</si>
  <si>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</si>
  <si>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</si>
  <si>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</si>
  <si>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</si>
  <si>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</si>
  <si>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</si>
  <si>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</si>
  <si>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</si>
  <si>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</si>
  <si>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</si>
  <si>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</si>
  <si>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</si>
  <si>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</si>
  <si>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</si>
  <si>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</si>
  <si>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</si>
  <si>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</si>
  <si>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</si>
  <si>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</si>
  <si>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</si>
  <si>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</si>
  <si>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</si>
  <si>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</si>
  <si>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</si>
  <si>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</si>
  <si>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</si>
  <si>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</si>
  <si>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</si>
  <si>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</si>
  <si>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</si>
  <si>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</si>
  <si>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</si>
  <si>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</si>
  <si>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</si>
  <si>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</si>
  <si>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</si>
  <si>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</si>
  <si>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</si>
  <si>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</si>
  <si>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</si>
  <si>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</si>
  <si>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</si>
  <si>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</si>
  <si>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</si>
  <si>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</si>
  <si>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</si>
  <si>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</si>
  <si>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</si>
  <si>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</si>
  <si>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</si>
  <si>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</si>
  <si>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</si>
  <si>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</si>
  <si>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</si>
  <si>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</si>
  <si>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</si>
  <si>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</si>
  <si>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</si>
  <si>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</si>
  <si>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</si>
  <si>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</si>
  <si>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</si>
  <si>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</si>
  <si>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</si>
  <si>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</si>
  <si>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</si>
  <si>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</si>
  <si>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</si>
  <si>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</si>
  <si>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</si>
  <si>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</si>
  <si>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</si>
  <si>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</si>
  <si>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</si>
  <si>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</si>
  <si>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</si>
  <si>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</si>
  <si>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</si>
  <si>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</si>
  <si>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</si>
  <si>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</si>
  <si>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</si>
  <si>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</si>
  <si>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</si>
  <si>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</si>
  <si>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</si>
  <si>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</si>
  <si>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</si>
  <si>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</si>
  <si>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</si>
  <si>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</si>
  <si>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</si>
  <si>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</si>
  <si>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</si>
  <si>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</si>
  <si>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</si>
  <si>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</si>
  <si>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</si>
  <si>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</si>
  <si>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</si>
  <si>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</si>
  <si>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</si>
  <si>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</si>
  <si>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</si>
  <si>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</si>
  <si>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</si>
  <si>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</si>
  <si>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</si>
  <si>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</si>
  <si>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</si>
  <si>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</si>
  <si>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</si>
  <si>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</si>
  <si>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</si>
  <si>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</si>
  <si>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</si>
  <si>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</si>
  <si>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</si>
  <si>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</si>
  <si>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</si>
  <si>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</si>
  <si>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</si>
  <si>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</si>
  <si>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</si>
  <si>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</si>
  <si>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</si>
  <si>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</si>
  <si>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</si>
  <si>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</si>
  <si>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</si>
  <si>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</si>
  <si>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</si>
  <si>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</si>
  <si>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</si>
  <si>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</si>
  <si>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</si>
  <si>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</si>
  <si>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</si>
  <si>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</si>
  <si>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</si>
  <si>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</si>
  <si>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</si>
  <si>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</si>
  <si>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</si>
  <si>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</si>
  <si>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</si>
  <si>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</si>
  <si>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</si>
  <si>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</si>
  <si>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</si>
  <si>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</si>
  <si>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</si>
  <si>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</si>
  <si>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</si>
  <si>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</si>
  <si>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</si>
  <si>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</si>
  <si>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</si>
  <si>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</si>
  <si>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</si>
  <si>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</si>
  <si>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</si>
  <si>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</si>
  <si>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</si>
  <si>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</si>
  <si>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</si>
  <si>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</si>
  <si>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</si>
  <si>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</si>
  <si>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</si>
  <si>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</si>
  <si>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</si>
  <si>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</si>
  <si>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</si>
  <si>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</si>
  <si>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</si>
  <si>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</si>
  <si>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</si>
  <si>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</si>
  <si>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</si>
  <si>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</si>
  <si>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</si>
  <si>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</si>
  <si>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</si>
  <si>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</si>
  <si>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</si>
  <si>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</si>
  <si>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</si>
  <si>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</si>
  <si>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</si>
  <si>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</si>
  <si>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</si>
  <si>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</si>
  <si>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</si>
  <si>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</si>
  <si>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</si>
  <si>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</si>
  <si>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</si>
  <si>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</si>
  <si>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</si>
  <si>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</si>
  <si>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</si>
  <si>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</si>
  <si>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</si>
  <si>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</si>
  <si>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</si>
  <si>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</si>
  <si>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</si>
  <si>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</si>
  <si>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</si>
  <si>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</si>
  <si>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</si>
  <si>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</si>
  <si>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</si>
  <si>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</si>
  <si>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</si>
  <si>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</si>
  <si>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</si>
  <si>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</si>
  <si>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</si>
  <si>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</si>
  <si>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</si>
  <si>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</si>
  <si>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</si>
  <si>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</si>
  <si>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</si>
  <si>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</si>
  <si>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</si>
  <si>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</si>
  <si>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</si>
  <si>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</si>
  <si>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</si>
  <si>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</si>
  <si>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</si>
  <si>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</si>
  <si>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</si>
  <si>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</si>
  <si>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</si>
  <si>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</si>
  <si>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</si>
  <si>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</si>
  <si>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</si>
  <si>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</si>
  <si>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</si>
  <si>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</si>
  <si>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</si>
  <si>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</si>
  <si>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</si>
  <si>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</si>
  <si>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</si>
  <si>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</si>
  <si>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</si>
  <si>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</si>
  <si>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</si>
  <si>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</si>
  <si>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</si>
  <si>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</si>
  <si>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</si>
  <si>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</si>
  <si>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</si>
  <si>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</si>
  <si>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</si>
  <si>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</si>
  <si>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</si>
  <si>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</si>
  <si>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</si>
  <si>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</si>
  <si>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</si>
  <si>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</si>
  <si>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</si>
  <si>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</si>
  <si>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</si>
  <si>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</si>
  <si>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</si>
  <si>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</si>
  <si>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</si>
  <si>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</si>
  <si>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</si>
  <si>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</si>
  <si>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</si>
  <si>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</si>
  <si>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</si>
  <si>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</si>
  <si>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</si>
  <si>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</si>
  <si>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</si>
  <si>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</si>
  <si>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</si>
  <si>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</si>
  <si>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</si>
  <si>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</si>
  <si>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</si>
  <si>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</si>
  <si>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</si>
  <si>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</si>
  <si>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</si>
  <si>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</si>
  <si>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</si>
  <si>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</si>
  <si>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</si>
  <si>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</si>
  <si>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</si>
  <si>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</si>
  <si>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</si>
  <si>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</si>
  <si>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</si>
  <si>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</si>
  <si>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</si>
  <si>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</si>
  <si>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</si>
  <si>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</si>
  <si>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</si>
  <si>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</si>
  <si>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</si>
  <si>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</si>
  <si>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</si>
  <si>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</si>
  <si>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</si>
  <si>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</si>
  <si>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</si>
  <si>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</si>
  <si>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</si>
  <si>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</si>
  <si>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</si>
  <si>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</si>
  <si>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</si>
  <si>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</si>
  <si>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</si>
  <si>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</si>
  <si>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</si>
  <si>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</si>
  <si>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</si>
  <si>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</si>
  <si>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</si>
  <si>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</si>
  <si>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</si>
  <si>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</si>
  <si>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</si>
  <si>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</si>
  <si>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</si>
  <si>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</si>
  <si>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</si>
  <si>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</si>
  <si>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</si>
  <si>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</si>
  <si>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</si>
  <si>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</si>
  <si>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</si>
  <si>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</si>
  <si>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</si>
  <si>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</si>
  <si>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</si>
  <si>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</si>
  <si>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</si>
  <si>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</si>
  <si>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</si>
  <si>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</si>
  <si>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</si>
  <si>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</si>
  <si>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</si>
  <si>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</si>
  <si>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</si>
  <si>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</si>
  <si>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</si>
  <si>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</si>
  <si>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</si>
  <si>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</si>
  <si>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</si>
  <si>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</si>
  <si>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</si>
  <si>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</si>
  <si>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</si>
  <si>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</si>
  <si>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</si>
  <si>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</si>
  <si>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</si>
  <si>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</si>
  <si>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</si>
  <si>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</si>
  <si>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</si>
  <si>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</si>
  <si>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</si>
  <si>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</si>
  <si>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</si>
  <si>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</si>
  <si>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</si>
  <si>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</si>
  <si>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</si>
  <si>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</si>
  <si>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</si>
  <si>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</si>
  <si>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</si>
  <si>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</si>
  <si>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</si>
  <si>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</si>
  <si>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</si>
  <si>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</si>
  <si>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</si>
  <si>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</si>
  <si>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</si>
  <si>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</si>
  <si>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</si>
  <si>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</si>
  <si>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</si>
  <si>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</si>
  <si>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</si>
  <si>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</si>
  <si>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</si>
  <si>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</si>
  <si>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</si>
  <si>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</si>
  <si>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</si>
  <si>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</si>
  <si>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</si>
  <si>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</si>
  <si>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</si>
  <si>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</si>
  <si>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</si>
  <si>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</si>
  <si>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</si>
  <si>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</si>
  <si>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</si>
  <si>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</si>
  <si>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</si>
  <si>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</si>
  <si>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</si>
  <si>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</si>
  <si>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</si>
  <si>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</si>
  <si>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</si>
  <si>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</si>
  <si>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</si>
  <si>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</si>
  <si>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</si>
  <si>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</si>
  <si>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</si>
  <si>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</si>
  <si>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</si>
  <si>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</si>
  <si>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</si>
  <si>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</si>
  <si>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</si>
  <si>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</si>
  <si>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</si>
  <si>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</si>
  <si>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</si>
  <si>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</si>
  <si>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</si>
  <si>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</si>
  <si>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</si>
  <si>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</si>
  <si>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</si>
  <si>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</si>
  <si>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</si>
  <si>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</si>
  <si>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</si>
  <si>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</si>
  <si>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</si>
  <si>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</si>
  <si>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</si>
  <si>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</si>
  <si>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</si>
  <si>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</si>
  <si>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</si>
  <si>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</si>
  <si>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</si>
  <si>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</si>
  <si>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</si>
  <si>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</si>
  <si>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</si>
  <si>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</si>
  <si>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</si>
  <si>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</si>
  <si>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</si>
  <si>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</si>
  <si>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</si>
  <si>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</si>
  <si>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</si>
  <si>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</si>
  <si>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</si>
  <si>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</si>
  <si>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</si>
  <si>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</si>
  <si>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</si>
  <si>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</si>
  <si>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</si>
  <si>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</si>
  <si>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</si>
  <si>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</si>
  <si>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</si>
  <si>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</si>
  <si>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</si>
  <si>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</si>
  <si>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</si>
  <si>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</si>
  <si>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</si>
  <si>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</si>
  <si>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</si>
  <si>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</si>
  <si>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</si>
  <si>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</si>
  <si>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</si>
  <si>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</si>
  <si>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</si>
  <si>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</si>
  <si>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</si>
  <si>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</si>
  <si>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</si>
  <si>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</si>
  <si>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</si>
  <si>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</si>
  <si>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</si>
  <si>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</si>
  <si>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</si>
  <si>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</si>
  <si>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</si>
  <si>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</si>
  <si>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</si>
  <si>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</si>
  <si>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</si>
  <si>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</si>
  <si>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</si>
  <si>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</si>
  <si>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</si>
  <si>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</si>
  <si>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</si>
  <si>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</si>
  <si>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</si>
  <si>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</si>
  <si>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</si>
  <si>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</si>
  <si>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</si>
  <si>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</si>
  <si>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</si>
  <si>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</si>
  <si>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</si>
  <si>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</si>
  <si>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</si>
  <si>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</si>
  <si>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</si>
  <si>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</si>
  <si>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</si>
  <si>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</si>
  <si>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</si>
  <si>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</si>
  <si>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</si>
  <si>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</si>
  <si>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</si>
  <si>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</si>
  <si>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</si>
  <si>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</si>
  <si>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</si>
  <si>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</si>
  <si>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</si>
  <si>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</si>
  <si>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</si>
  <si>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</si>
  <si>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</si>
  <si>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</si>
  <si>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</si>
  <si>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</si>
  <si>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</si>
  <si>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</si>
  <si>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</si>
  <si>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</si>
  <si>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</si>
  <si>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</si>
  <si>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</si>
  <si>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</si>
  <si>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</si>
  <si>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</si>
  <si>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</si>
  <si>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</si>
  <si>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</si>
  <si>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</si>
  <si>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</si>
  <si>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</si>
  <si>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</si>
  <si>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</si>
  <si>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</si>
  <si>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</si>
  <si>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</si>
  <si>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</si>
  <si>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</si>
  <si>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</si>
  <si>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</si>
  <si>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</si>
  <si>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</si>
  <si>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</si>
  <si>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</si>
  <si>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</si>
  <si>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</si>
  <si>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</si>
  <si>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</si>
  <si>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</si>
  <si>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</si>
  <si>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</si>
  <si>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</si>
  <si>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</si>
  <si>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</si>
  <si>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</si>
  <si>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</si>
  <si>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</si>
  <si>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</si>
  <si>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</si>
  <si>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</si>
  <si>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</si>
  <si>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</si>
  <si>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</si>
  <si>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</si>
  <si>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</si>
  <si>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</si>
  <si>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</si>
  <si>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</si>
  <si>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</si>
  <si>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</si>
  <si>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</si>
  <si>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</si>
  <si>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</si>
  <si>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</si>
  <si>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</si>
  <si>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</si>
  <si>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</si>
  <si>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</si>
  <si>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</si>
  <si>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</si>
  <si>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</si>
  <si>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</si>
  <si>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</si>
  <si>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</si>
  <si>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</si>
  <si>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</si>
  <si>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</si>
  <si>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</si>
  <si>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</si>
  <si>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</si>
  <si>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</si>
  <si>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</si>
  <si>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</si>
  <si>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</si>
  <si>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</si>
  <si>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</si>
  <si>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</si>
  <si>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</si>
  <si>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</si>
  <si>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</si>
  <si>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</si>
  <si>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</si>
  <si>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</si>
  <si>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</si>
  <si>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</si>
  <si>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</si>
  <si>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</si>
  <si>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</si>
  <si>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</si>
  <si>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</si>
  <si>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</si>
  <si>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</si>
  <si>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</si>
  <si>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</si>
  <si>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</si>
  <si>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</si>
  <si>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</si>
  <si>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</si>
  <si>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</si>
  <si>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</si>
  <si>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</si>
  <si>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</si>
  <si>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</si>
  <si>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</si>
  <si>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</si>
  <si>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</si>
  <si>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</si>
  <si>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</si>
  <si>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</si>
  <si>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</si>
  <si>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</si>
  <si>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</si>
  <si>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</si>
  <si>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</si>
  <si>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</si>
  <si>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</si>
  <si>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</si>
  <si>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</si>
  <si>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</si>
  <si>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</si>
  <si>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</si>
  <si>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</si>
  <si>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</si>
  <si>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</si>
  <si>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</si>
  <si>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</si>
  <si>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</si>
  <si>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</si>
  <si>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</si>
  <si>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</si>
  <si>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</si>
  <si>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</si>
  <si>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</si>
  <si>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</si>
  <si>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</si>
  <si>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</si>
  <si>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</si>
  <si>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</si>
  <si>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</si>
  <si>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</si>
  <si>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</si>
  <si>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</si>
  <si>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</si>
  <si>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</si>
  <si>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</si>
  <si>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</si>
  <si>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</si>
  <si>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</si>
  <si>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</si>
  <si>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</si>
  <si>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</si>
  <si>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</si>
  <si>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</si>
  <si>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</si>
  <si>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</si>
  <si>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</si>
  <si>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</si>
  <si>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</si>
  <si>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</si>
  <si>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</si>
  <si>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</si>
  <si>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</si>
  <si>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</si>
  <si>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</si>
  <si>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</si>
  <si>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</si>
  <si>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</si>
  <si>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</si>
  <si>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</si>
  <si>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</si>
  <si>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</si>
  <si>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</si>
  <si>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</si>
  <si>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</si>
  <si>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</si>
  <si>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</si>
  <si>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</si>
  <si>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</si>
  <si>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</si>
  <si>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</si>
  <si>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</si>
  <si>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</si>
  <si>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</si>
  <si>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</si>
  <si>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</si>
  <si>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</si>
  <si>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</si>
  <si>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</si>
  <si>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</si>
  <si>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</si>
  <si>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</si>
  <si>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</si>
  <si>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</si>
  <si>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</si>
  <si>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</si>
  <si>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</si>
  <si>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</si>
  <si>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</si>
  <si>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</si>
  <si>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</si>
  <si>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</si>
  <si>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</si>
  <si>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</si>
  <si>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</si>
  <si>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</si>
  <si>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</si>
  <si>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</si>
  <si>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</si>
  <si>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</si>
  <si>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</si>
  <si>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</si>
  <si>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</si>
  <si>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</si>
  <si>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</si>
  <si>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</si>
  <si>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</si>
  <si>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</si>
  <si>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</si>
  <si>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</si>
  <si>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</si>
  <si>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</si>
  <si>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</si>
  <si>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</si>
  <si>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</si>
  <si>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</si>
  <si>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</si>
  <si>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</si>
  <si>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</si>
  <si>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</si>
  <si>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</si>
  <si>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</si>
  <si>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</si>
  <si>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</si>
  <si>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</si>
  <si>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</si>
  <si>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</si>
  <si>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</si>
  <si>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</si>
  <si>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</si>
  <si>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</si>
  <si>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</si>
  <si>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</si>
  <si>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</si>
  <si>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</si>
  <si>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</si>
  <si>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</si>
  <si>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</si>
  <si>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</si>
  <si>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</si>
  <si>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</si>
  <si>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</si>
  <si>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</si>
  <si>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</si>
  <si>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</si>
  <si>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</si>
  <si>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</si>
  <si>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</si>
  <si>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</si>
  <si>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</si>
  <si>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</si>
  <si>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</si>
  <si>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</si>
  <si>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</si>
  <si>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</si>
  <si>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</si>
  <si>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</si>
  <si>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</si>
  <si>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</si>
  <si>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</si>
  <si>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</si>
  <si>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</si>
  <si>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</si>
  <si>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</si>
  <si>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</si>
  <si>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</si>
  <si>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</si>
  <si>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</si>
  <si>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</si>
  <si>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</si>
  <si>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</si>
  <si>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</si>
  <si>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</si>
  <si>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</si>
  <si>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</si>
  <si>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</si>
  <si>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</si>
  <si>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</si>
  <si>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</si>
  <si>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</si>
  <si>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</si>
  <si>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</si>
  <si>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</si>
  <si>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</si>
  <si>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</si>
  <si>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</si>
  <si>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</si>
  <si>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</si>
  <si>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</si>
  <si>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</si>
  <si>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</si>
  <si>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</si>
  <si>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</si>
  <si>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</si>
  <si>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</si>
  <si>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</si>
  <si>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</si>
  <si>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</si>
  <si>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</si>
  <si>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</si>
  <si>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</si>
  <si>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</si>
  <si>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</si>
  <si>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</si>
  <si>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</si>
  <si>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</si>
  <si>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</si>
  <si>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</si>
  <si>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</si>
  <si>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</si>
  <si>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</si>
  <si>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</si>
  <si>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</si>
  <si>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</si>
  <si>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</si>
  <si>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</si>
  <si>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</si>
  <si>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</si>
  <si>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</si>
  <si>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</si>
  <si>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</si>
  <si>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</si>
  <si>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</si>
  <si>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</si>
  <si>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</si>
  <si>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</si>
  <si>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</si>
  <si>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</si>
  <si>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</si>
  <si>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</si>
  <si>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</si>
  <si>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</si>
  <si>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</si>
  <si>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</si>
  <si>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</si>
  <si>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</si>
  <si>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</si>
  <si>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</si>
  <si>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</si>
  <si>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</si>
  <si>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</si>
  <si>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</si>
  <si>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</si>
  <si>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</si>
  <si>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</si>
  <si>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</si>
  <si>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</si>
  <si>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</si>
  <si>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</si>
  <si>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</si>
  <si>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</si>
  <si>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</si>
  <si>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</si>
  <si>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</si>
  <si>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</si>
  <si>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</si>
  <si>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</si>
  <si>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</si>
  <si>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</si>
  <si>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</si>
  <si>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</si>
  <si>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</si>
  <si>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</si>
  <si>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</si>
  <si>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</si>
  <si>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</si>
  <si>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</si>
  <si>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</si>
  <si>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</si>
  <si>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</si>
  <si>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</si>
  <si>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</si>
  <si>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</si>
  <si>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</si>
  <si>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</si>
  <si>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</si>
  <si>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</si>
  <si>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</si>
  <si>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</si>
  <si>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</si>
  <si>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</si>
  <si>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</si>
  <si>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</si>
  <si>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</si>
  <si>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</si>
  <si>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</si>
  <si>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</si>
  <si>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</si>
  <si>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</si>
  <si>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</si>
  <si>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</si>
  <si>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</si>
  <si>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</si>
  <si>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</si>
  <si>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</si>
  <si>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</si>
  <si>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</si>
  <si>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</si>
  <si>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</si>
  <si>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</si>
  <si>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</si>
  <si>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</si>
  <si>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</si>
  <si>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</si>
  <si>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</si>
  <si>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</si>
  <si>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</si>
  <si>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</si>
  <si>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</si>
  <si>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</si>
  <si>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</si>
  <si>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</si>
  <si>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</si>
  <si>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</si>
  <si>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</si>
  <si>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</si>
  <si>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</si>
  <si>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</si>
  <si>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</si>
  <si>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</si>
  <si>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</si>
  <si>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</si>
  <si>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</si>
  <si>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</si>
  <si>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</si>
  <si>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</si>
  <si>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</si>
  <si>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</si>
  <si>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</si>
  <si>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</si>
  <si>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</si>
  <si>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</si>
  <si>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</si>
  <si>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</si>
  <si>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</si>
  <si>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</si>
  <si>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</si>
  <si>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</si>
  <si>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</si>
  <si>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</si>
  <si>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</si>
  <si>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</si>
  <si>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</si>
  <si>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</si>
  <si>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</si>
  <si>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</si>
  <si>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</si>
  <si>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</si>
  <si>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</si>
  <si>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</si>
  <si>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</si>
  <si>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</si>
  <si>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</si>
  <si>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</si>
  <si>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</si>
  <si>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</si>
  <si>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</si>
  <si>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</si>
  <si>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</si>
  <si>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</si>
  <si>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</si>
  <si>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</si>
  <si>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</si>
  <si>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</si>
  <si>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</si>
  <si>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</si>
  <si>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</si>
  <si>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</si>
  <si>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</si>
  <si>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</si>
  <si>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</si>
  <si>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</si>
  <si>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</si>
  <si>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</si>
  <si>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</si>
  <si>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</si>
  <si>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</si>
  <si>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</si>
  <si>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</si>
  <si>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</si>
  <si>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</si>
  <si>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</si>
  <si>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</si>
  <si>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</si>
  <si>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</si>
  <si>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</si>
  <si>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</si>
  <si>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</si>
  <si>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</si>
  <si>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</si>
  <si>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</si>
  <si>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</si>
  <si>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</si>
  <si>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</si>
  <si>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</si>
  <si>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</si>
  <si>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</si>
  <si>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</si>
  <si>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</si>
  <si>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</si>
  <si>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</si>
  <si>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</si>
  <si>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</si>
  <si>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</si>
  <si>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</si>
  <si>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</si>
  <si>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</si>
  <si>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</si>
  <si>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</si>
  <si>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</si>
  <si>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</si>
  <si>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</si>
  <si>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</si>
  <si>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</si>
  <si>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</si>
  <si>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</si>
  <si>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</si>
  <si>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</si>
  <si>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</si>
  <si>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</si>
  <si>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</si>
  <si>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</si>
  <si>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</si>
  <si>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</si>
  <si>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</si>
  <si>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</si>
  <si>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</si>
  <si>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</si>
  <si>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</si>
  <si>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</si>
  <si>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</si>
  <si>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</si>
  <si>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</si>
  <si>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</si>
  <si>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</si>
  <si>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</si>
  <si>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</si>
  <si>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</si>
  <si>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</si>
  <si>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</si>
  <si>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</si>
  <si>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</si>
  <si>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</si>
  <si>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</si>
  <si>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</si>
  <si>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</si>
  <si>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</si>
  <si>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</si>
  <si>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</si>
  <si>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</si>
  <si>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</si>
  <si>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</si>
  <si>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</si>
  <si>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</si>
  <si>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</si>
  <si>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</si>
  <si>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</si>
  <si>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</si>
  <si>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</si>
  <si>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</si>
  <si>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</si>
  <si>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</si>
  <si>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</si>
  <si>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</si>
  <si>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</si>
  <si>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</si>
  <si>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</si>
  <si>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</si>
  <si>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</si>
  <si>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</si>
  <si>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</si>
  <si>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</si>
  <si>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</si>
  <si>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</si>
  <si>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</si>
  <si>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</si>
  <si>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</si>
  <si>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</si>
  <si>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</si>
  <si>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</si>
  <si>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</si>
  <si>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</si>
  <si>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</si>
  <si>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</si>
  <si>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</si>
  <si>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</si>
  <si>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</si>
  <si>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</si>
  <si>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</si>
  <si>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</si>
  <si>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</si>
  <si>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</si>
  <si>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</si>
  <si>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</si>
  <si>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</si>
  <si>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</si>
  <si>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</si>
  <si>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</si>
  <si>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</si>
  <si>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</si>
  <si>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</si>
  <si>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</si>
  <si>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</si>
  <si>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</si>
  <si>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</si>
  <si>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</si>
  <si>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</si>
  <si>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</si>
  <si>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</si>
  <si>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</si>
  <si>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</si>
  <si>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</si>
  <si>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</si>
  <si>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</si>
  <si>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</si>
  <si>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</si>
  <si>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</si>
  <si>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</si>
  <si>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</si>
  <si>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</si>
  <si>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</si>
  <si>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</si>
  <si>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</si>
  <si>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</si>
  <si>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</si>
  <si>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</si>
  <si>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</si>
  <si>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</si>
  <si>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</si>
  <si>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</si>
  <si>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</si>
  <si>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</si>
  <si>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</si>
  <si>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</si>
  <si>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</si>
  <si>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</si>
  <si>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</si>
  <si>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</si>
  <si>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</si>
  <si>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</si>
  <si>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</si>
  <si>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</si>
  <si>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</si>
  <si>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</si>
  <si>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</si>
  <si>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</si>
  <si>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</si>
  <si>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</si>
  <si>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</si>
  <si>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</si>
  <si>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</si>
  <si>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</si>
  <si>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</si>
  <si>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</si>
  <si>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</si>
  <si>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</si>
  <si>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</si>
  <si>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</si>
  <si>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</si>
  <si>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</si>
  <si>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</si>
  <si>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</si>
  <si>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</si>
  <si>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</si>
  <si>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</si>
  <si>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</si>
  <si>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</si>
  <si>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</si>
  <si>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</si>
  <si>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</si>
  <si>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</si>
  <si>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</si>
  <si>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</si>
  <si>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</si>
  <si>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</si>
  <si>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</si>
  <si>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</si>
  <si>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</si>
  <si>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</si>
  <si>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</si>
  <si>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</si>
  <si>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</si>
  <si>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</si>
  <si>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</si>
  <si>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</si>
  <si>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</si>
  <si>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</si>
  <si>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</si>
  <si>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</si>
  <si>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</si>
  <si>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</si>
  <si>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</si>
  <si>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</si>
  <si>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</si>
  <si>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</si>
  <si>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</si>
  <si>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</si>
  <si>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</si>
  <si>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</si>
  <si>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</si>
  <si>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</si>
  <si>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</si>
  <si>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</si>
  <si>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</si>
  <si>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</si>
  <si>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</si>
  <si>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</si>
  <si>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</si>
  <si>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</si>
  <si>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</si>
  <si>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</si>
  <si>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</si>
  <si>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</si>
  <si>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</si>
  <si>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</si>
  <si>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</si>
  <si>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</si>
  <si>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</si>
  <si>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</si>
  <si>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</si>
  <si>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</si>
  <si>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</si>
  <si>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</si>
  <si>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</si>
  <si>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</si>
  <si>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</si>
  <si>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</si>
  <si>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</si>
  <si>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</si>
  <si>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</si>
  <si>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</si>
  <si>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</si>
  <si>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</si>
  <si>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</si>
  <si>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</si>
  <si>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</si>
  <si>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</si>
  <si>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</si>
  <si>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</si>
  <si>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</si>
  <si>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</si>
  <si>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</si>
  <si>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</si>
  <si>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</si>
  <si>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</si>
  <si>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</si>
  <si>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</si>
  <si>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</si>
  <si>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</si>
  <si>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</si>
  <si>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</si>
  <si>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</si>
  <si>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</si>
  <si>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</si>
  <si>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</si>
  <si>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</si>
  <si>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</si>
  <si>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</si>
  <si>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</si>
  <si>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</si>
  <si>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</si>
  <si>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</si>
  <si>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</si>
  <si>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</si>
  <si>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</si>
  <si>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</si>
  <si>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</si>
  <si>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</si>
  <si>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</si>
  <si>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</si>
  <si>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</si>
  <si>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</si>
  <si>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</si>
  <si>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</si>
  <si>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</si>
  <si>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</si>
  <si>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</si>
  <si>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</si>
  <si>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</si>
  <si>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</si>
  <si>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</si>
  <si>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</si>
  <si>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</si>
  <si>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</si>
  <si>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</si>
  <si>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</si>
  <si>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</si>
  <si>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</si>
  <si>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</si>
  <si>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</si>
  <si>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</si>
  <si>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</si>
  <si>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</si>
  <si>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</si>
  <si>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</si>
  <si>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</si>
  <si>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</si>
  <si>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</si>
  <si>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</si>
  <si>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</si>
  <si>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</si>
  <si>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</si>
  <si>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</si>
  <si>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</si>
  <si>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</si>
  <si>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</si>
  <si>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</si>
  <si>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</si>
  <si>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</si>
  <si>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</si>
  <si>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</si>
  <si>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</si>
  <si>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</si>
  <si>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</si>
  <si>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</si>
  <si>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</si>
  <si>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</si>
  <si>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</si>
  <si>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</si>
  <si>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</si>
  <si>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</si>
  <si>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</si>
  <si>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</si>
  <si>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</si>
  <si>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</si>
  <si>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</si>
  <si>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</si>
  <si>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</si>
  <si>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</si>
  <si>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</si>
  <si>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</si>
  <si>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</si>
  <si>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</si>
  <si>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</si>
  <si>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</si>
  <si>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</si>
  <si>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</si>
  <si>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</si>
  <si>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</si>
  <si>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</si>
  <si>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</si>
  <si>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</si>
  <si>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</si>
  <si>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</si>
  <si>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</si>
  <si>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</si>
  <si>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</si>
  <si>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</si>
  <si>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</si>
  <si>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</si>
  <si>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</si>
  <si>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</si>
  <si>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</si>
  <si>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</si>
  <si>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</si>
  <si>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</si>
  <si>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</si>
  <si>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</si>
  <si>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</si>
  <si>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</si>
  <si>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</si>
  <si>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</si>
  <si>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</si>
  <si>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</si>
  <si>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</si>
  <si>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</si>
  <si>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</si>
  <si>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</si>
  <si>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</si>
  <si>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</si>
  <si>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</si>
  <si>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</si>
  <si>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</si>
  <si>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</si>
  <si>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</si>
  <si>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</si>
  <si>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</si>
  <si>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</si>
  <si>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</si>
  <si>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</si>
  <si>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</si>
  <si>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</si>
  <si>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</si>
  <si>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</si>
  <si>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</si>
  <si>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</si>
  <si>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</si>
  <si>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</si>
  <si>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</si>
  <si>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</si>
  <si>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</si>
  <si>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</si>
  <si>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</si>
  <si>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</si>
  <si>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</si>
  <si>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</si>
  <si>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</si>
  <si>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</si>
  <si>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</si>
  <si>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</si>
  <si>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</si>
  <si>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</si>
  <si>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</si>
  <si>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</si>
  <si>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</si>
  <si>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</si>
  <si>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</si>
  <si>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</si>
  <si>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</si>
  <si>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</si>
  <si>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</si>
  <si>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</si>
  <si>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</si>
  <si>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</si>
  <si>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</si>
  <si>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</si>
  <si>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</si>
  <si>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</si>
  <si>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</si>
  <si>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</si>
  <si>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</si>
  <si>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</si>
  <si>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</si>
  <si>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</si>
  <si>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</si>
  <si>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</si>
  <si>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</si>
  <si>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</si>
  <si>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</si>
  <si>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</si>
  <si>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</si>
  <si>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</si>
  <si>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</si>
  <si>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</si>
  <si>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</si>
  <si>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</si>
  <si>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</si>
  <si>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</si>
  <si>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</si>
  <si>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</si>
  <si>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</si>
  <si>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</si>
  <si>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</si>
  <si>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</si>
  <si>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</si>
  <si>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</si>
  <si>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</si>
  <si>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</si>
  <si>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</si>
  <si>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</si>
  <si>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</si>
  <si>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</si>
  <si>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</si>
  <si>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</si>
  <si>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</si>
  <si>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</si>
  <si>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</si>
  <si>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</si>
  <si>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</si>
  <si>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</si>
  <si>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</si>
  <si>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</si>
  <si>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</si>
  <si>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</si>
  <si>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</si>
  <si>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</si>
  <si>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</si>
  <si>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</si>
  <si>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</si>
  <si>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</si>
  <si>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</si>
  <si>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</si>
  <si>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</si>
  <si>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</si>
  <si>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</si>
  <si>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</si>
  <si>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</si>
  <si>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</si>
  <si>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</si>
  <si>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</si>
  <si>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</si>
  <si>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</si>
  <si>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</si>
  <si>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</si>
  <si>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</si>
  <si>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</si>
  <si>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</si>
  <si>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</si>
  <si>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</si>
  <si>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</si>
  <si>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</si>
  <si>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</si>
  <si>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</si>
  <si>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</si>
  <si>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</si>
  <si>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</si>
  <si>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</si>
  <si>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</si>
  <si>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</si>
  <si>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</si>
  <si>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</si>
  <si>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</si>
  <si>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</si>
  <si>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</si>
  <si>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</si>
  <si>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</si>
  <si>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</si>
  <si>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</si>
  <si>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</si>
  <si>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</si>
  <si>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</si>
  <si>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</si>
  <si>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</si>
  <si>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</si>
  <si>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</si>
  <si>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</si>
  <si>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</si>
  <si>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</si>
  <si>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</si>
  <si>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</si>
  <si>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</si>
  <si>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</si>
  <si>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</si>
  <si>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</si>
  <si>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</si>
  <si>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</si>
  <si>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</si>
  <si>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</si>
  <si>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</si>
  <si>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</si>
  <si>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</si>
  <si>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</si>
  <si>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</si>
  <si>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</si>
  <si>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</si>
  <si>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</si>
  <si>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</si>
  <si>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</si>
  <si>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</si>
  <si>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</si>
  <si>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</si>
  <si>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</si>
  <si>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</si>
  <si>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</si>
  <si>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</si>
  <si>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</si>
  <si>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</si>
  <si>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</si>
  <si>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</si>
  <si>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</si>
  <si>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</si>
  <si>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</si>
  <si>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</si>
  <si>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</si>
  <si>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</si>
  <si>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</si>
  <si>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</si>
  <si>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</si>
  <si>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</si>
  <si>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</si>
  <si>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</si>
  <si>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</si>
  <si>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</si>
  <si>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</si>
  <si>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</si>
  <si>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</si>
  <si>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</si>
  <si>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</si>
  <si>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</si>
  <si>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</si>
  <si>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</si>
  <si>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</si>
  <si>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</si>
  <si>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</si>
  <si>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</si>
  <si>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</si>
  <si>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</si>
  <si>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</si>
  <si>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</si>
  <si>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</si>
  <si>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</si>
  <si>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</si>
  <si>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</si>
  <si>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</si>
  <si>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</si>
  <si>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</si>
  <si>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</si>
  <si>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</si>
  <si>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</si>
  <si>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</si>
  <si>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</si>
  <si>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</si>
  <si>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</si>
  <si>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</si>
  <si>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</si>
  <si>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</si>
  <si>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</si>
  <si>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</si>
  <si>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</si>
  <si>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</si>
  <si>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</si>
  <si>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</si>
  <si>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</si>
  <si>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</si>
  <si>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</si>
  <si>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</si>
  <si>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</si>
  <si>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</si>
  <si>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</si>
  <si>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</si>
  <si>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</si>
  <si>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</si>
  <si>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</si>
  <si>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</si>
  <si>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</si>
  <si>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</si>
  <si>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</si>
  <si>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</si>
  <si>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</si>
  <si>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</si>
  <si>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</si>
  <si>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</si>
  <si>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</si>
  <si>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</si>
  <si>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</si>
  <si>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</si>
  <si>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</si>
  <si>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</si>
  <si>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</si>
  <si>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</si>
  <si>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</si>
  <si>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</si>
  <si>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</si>
  <si>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</si>
  <si>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</si>
  <si>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</si>
  <si>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</si>
  <si>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</si>
  <si>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</si>
  <si>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</si>
  <si>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</si>
  <si>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</si>
  <si>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</si>
  <si>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</si>
  <si>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</si>
  <si>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</si>
  <si>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</si>
  <si>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</si>
  <si>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</si>
  <si>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</si>
  <si>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</si>
  <si>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</si>
  <si>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</si>
  <si>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</si>
  <si>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</si>
  <si>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</si>
  <si>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</si>
  <si>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</si>
  <si>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</si>
  <si>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</si>
  <si>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</si>
  <si>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</si>
  <si>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</si>
  <si>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</si>
  <si>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</si>
  <si>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</si>
  <si>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</si>
  <si>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</si>
  <si>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</si>
  <si>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</si>
  <si>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</si>
  <si>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</si>
  <si>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</si>
  <si>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</si>
  <si>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</si>
  <si>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</si>
  <si>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</si>
  <si>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</si>
  <si>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</si>
  <si>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</si>
  <si>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</si>
  <si>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</si>
  <si>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</si>
  <si>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</si>
  <si>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</si>
  <si>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</si>
  <si>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</si>
  <si>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</si>
  <si>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</si>
  <si>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</si>
  <si>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</si>
  <si>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</si>
  <si>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</si>
  <si>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</si>
  <si>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</si>
  <si>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</si>
  <si>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</si>
  <si>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</si>
  <si>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</si>
  <si>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</si>
  <si>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</si>
  <si>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</si>
  <si>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</si>
  <si>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</si>
  <si>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</si>
  <si>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</si>
  <si>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</si>
  <si>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</si>
  <si>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</si>
  <si>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</si>
  <si>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</si>
  <si>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</si>
  <si>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</si>
  <si>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</si>
  <si>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</si>
  <si>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</si>
  <si>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</si>
  <si>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</si>
  <si>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</si>
  <si>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</si>
  <si>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</si>
  <si>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</si>
  <si>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</si>
  <si>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</si>
  <si>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</si>
  <si>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</si>
  <si>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</si>
  <si>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</si>
  <si>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</si>
  <si>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</si>
  <si>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</si>
  <si>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</si>
  <si>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</si>
  <si>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</si>
  <si>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</si>
  <si>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</si>
  <si>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</si>
  <si>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</si>
  <si>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</si>
  <si>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</si>
  <si>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</si>
  <si>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</si>
  <si>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</si>
  <si>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</si>
  <si>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</si>
  <si>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</si>
  <si>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</si>
  <si>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</si>
  <si>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</si>
  <si>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</si>
  <si>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</si>
  <si>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</si>
  <si>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</si>
  <si>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</si>
  <si>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</si>
  <si>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</si>
  <si>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</si>
  <si>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</si>
  <si>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</si>
  <si>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</si>
  <si>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</si>
  <si>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</si>
  <si>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</si>
  <si>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</si>
  <si>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</si>
  <si>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</si>
  <si>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</si>
  <si>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</si>
  <si>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</si>
  <si>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</si>
  <si>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</si>
  <si>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</si>
  <si>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</si>
  <si>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</si>
  <si>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</si>
  <si>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</si>
  <si>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</si>
  <si>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</si>
  <si>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</si>
  <si>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</si>
  <si>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</si>
  <si>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</si>
  <si>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</si>
  <si>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</si>
  <si>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</si>
  <si>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</si>
  <si>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</si>
  <si>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</si>
  <si>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</si>
  <si>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</si>
  <si>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</si>
  <si>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</si>
  <si>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</si>
  <si>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</si>
  <si>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</si>
  <si>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</si>
  <si>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</si>
  <si>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</si>
  <si>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</si>
  <si>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</si>
  <si>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</si>
  <si>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</si>
  <si>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</si>
  <si>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</si>
  <si>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</si>
  <si>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</si>
  <si>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</si>
  <si>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</si>
  <si>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</si>
  <si>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</si>
  <si>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</si>
  <si>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</si>
  <si>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</si>
  <si>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</si>
  <si>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</si>
  <si>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</si>
  <si>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</si>
  <si>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</si>
  <si>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</si>
  <si>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</si>
  <si>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</si>
  <si>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</si>
  <si>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</si>
  <si>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</si>
  <si>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</si>
  <si>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</si>
  <si>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</si>
  <si>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</si>
  <si>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</si>
  <si>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</si>
  <si>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</si>
  <si>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</si>
  <si>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</si>
  <si>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</si>
  <si>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</si>
  <si>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</si>
  <si>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</si>
  <si>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</si>
  <si>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</si>
  <si>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</si>
  <si>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</si>
  <si>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</si>
  <si>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</si>
  <si>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</si>
  <si>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</si>
  <si>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</si>
  <si>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</si>
  <si>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</si>
  <si>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</si>
  <si>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</si>
  <si>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</si>
  <si>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</si>
  <si>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</si>
  <si>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</si>
  <si>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</si>
  <si>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</si>
  <si>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</si>
  <si>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</si>
  <si>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</si>
  <si>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</si>
  <si>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</si>
  <si>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</si>
  <si>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</si>
  <si>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</si>
  <si>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</si>
  <si>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</si>
  <si>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</si>
  <si>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</si>
  <si>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</si>
  <si>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</si>
  <si>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</si>
  <si>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</si>
  <si>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</si>
  <si>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</si>
  <si>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</si>
  <si>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</si>
  <si>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</si>
  <si>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</si>
  <si>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</si>
  <si>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</si>
  <si>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</si>
  <si>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</si>
  <si>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</si>
  <si>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</si>
  <si>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</si>
  <si>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</si>
  <si>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</si>
  <si>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</si>
  <si>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</si>
  <si>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</si>
  <si>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</si>
  <si>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</si>
  <si>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</si>
  <si>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</si>
  <si>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</si>
  <si>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</si>
  <si>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</si>
  <si>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</si>
  <si>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</si>
  <si>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</si>
  <si>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</si>
  <si>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</si>
  <si>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</si>
  <si>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</si>
  <si>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</si>
  <si>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</si>
  <si>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</si>
  <si>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</si>
  <si>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</si>
  <si>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</si>
  <si>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</si>
  <si>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</si>
  <si>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</si>
  <si>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</si>
  <si>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</si>
  <si>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</si>
  <si>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</si>
  <si>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</si>
  <si>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</si>
  <si>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</si>
  <si>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</si>
  <si>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</si>
  <si>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</si>
  <si>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</si>
  <si>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</si>
  <si>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</si>
  <si>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</si>
  <si>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</si>
  <si>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</si>
  <si>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</si>
  <si>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</si>
  <si>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</si>
  <si>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</si>
  <si>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</si>
  <si>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</si>
  <si>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</si>
  <si>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</si>
  <si>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</si>
  <si>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</si>
  <si>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</si>
  <si>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</si>
  <si>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</si>
  <si>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</si>
  <si>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</si>
  <si>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</si>
  <si>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</si>
  <si>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</si>
  <si>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</si>
  <si>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</si>
  <si>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</si>
  <si>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</si>
  <si>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</si>
  <si>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</si>
  <si>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</si>
  <si>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</si>
  <si>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</si>
  <si>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</si>
  <si>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</si>
  <si>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</si>
  <si>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</si>
  <si>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</si>
  <si>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</si>
  <si>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</si>
  <si>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</si>
  <si>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</si>
  <si>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</si>
  <si>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</si>
  <si>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</si>
  <si>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</si>
  <si>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</si>
  <si>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</si>
  <si>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</si>
  <si>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</si>
  <si>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</si>
  <si>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</si>
  <si>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</si>
  <si>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</si>
  <si>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</si>
  <si>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</si>
  <si>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</si>
  <si>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</si>
  <si>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</si>
  <si>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</si>
  <si>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</si>
  <si>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</si>
  <si>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</si>
  <si>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</si>
  <si>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</si>
  <si>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</si>
  <si>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</si>
  <si>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</si>
  <si>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</si>
  <si>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</si>
  <si>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</si>
  <si>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</si>
  <si>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</si>
  <si>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</si>
  <si>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</si>
  <si>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</si>
  <si>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</si>
  <si>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</si>
  <si>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</si>
  <si>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</si>
  <si>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</si>
  <si>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</si>
  <si>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</si>
  <si>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</si>
  <si>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</si>
  <si>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</si>
  <si>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</si>
  <si>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</si>
  <si>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</si>
  <si>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</si>
  <si>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</si>
  <si>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</si>
  <si>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</si>
  <si>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</si>
  <si>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</si>
  <si>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</si>
  <si>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</si>
  <si>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</si>
  <si>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</si>
  <si>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</si>
  <si>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</si>
  <si>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</si>
  <si>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</si>
  <si>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</si>
  <si>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</si>
  <si>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</si>
  <si>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</si>
  <si>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</si>
  <si>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</si>
  <si>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</si>
  <si>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</si>
  <si>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</si>
  <si>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</si>
  <si>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</si>
  <si>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</si>
  <si>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</si>
  <si>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</si>
  <si>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</si>
  <si>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</si>
  <si>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</si>
  <si>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</si>
  <si>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</si>
  <si>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</si>
  <si>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</si>
  <si>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</si>
  <si>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</si>
  <si>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</si>
  <si>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</si>
  <si>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</si>
  <si>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</si>
  <si>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</si>
  <si>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</si>
  <si>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</si>
  <si>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</si>
  <si>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</si>
  <si>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</si>
  <si>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</si>
  <si>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</si>
  <si>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</si>
  <si>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</si>
  <si>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</si>
  <si>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</si>
  <si>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</si>
  <si>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</si>
  <si>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</si>
  <si>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</si>
  <si>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</si>
  <si>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</si>
  <si>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</si>
  <si>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</si>
  <si>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</si>
  <si>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</si>
  <si>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</si>
  <si>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</si>
  <si>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</si>
  <si>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</si>
  <si>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</si>
  <si>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</si>
  <si>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</si>
  <si>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</si>
  <si>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</si>
  <si>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</si>
  <si>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</si>
  <si>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</si>
  <si>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</si>
  <si>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</si>
  <si>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</si>
  <si>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</si>
  <si>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</si>
  <si>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</si>
  <si>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</si>
  <si>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</si>
  <si>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</si>
  <si>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</si>
  <si>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</si>
  <si>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</si>
  <si>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</si>
  <si>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</si>
  <si>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</si>
  <si>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</si>
  <si>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</si>
  <si>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</si>
  <si>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</si>
  <si>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</si>
  <si>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</si>
  <si>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</si>
  <si>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</si>
  <si>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</si>
  <si>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</si>
  <si>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</si>
  <si>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</si>
  <si>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</si>
  <si>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</si>
  <si>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</si>
  <si>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</si>
  <si>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</si>
  <si>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</si>
  <si>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</si>
  <si>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</si>
  <si>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</si>
  <si>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</si>
  <si>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</si>
  <si>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</si>
  <si>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</si>
  <si>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</si>
  <si>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</si>
  <si>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</si>
  <si>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</si>
  <si>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</si>
  <si>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</si>
  <si>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</si>
  <si>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</si>
  <si>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</si>
  <si>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</si>
  <si>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</si>
  <si>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</si>
  <si>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</si>
  <si>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</si>
  <si>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</si>
  <si>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</si>
  <si>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</si>
  <si>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</si>
  <si>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</si>
  <si>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</si>
  <si>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</si>
  <si>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</si>
  <si>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</si>
  <si>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</si>
  <si>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</si>
  <si>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</si>
  <si>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</si>
  <si>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</si>
  <si>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</si>
  <si>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</si>
  <si>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</si>
  <si>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</si>
  <si>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</si>
  <si>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</si>
  <si>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</si>
  <si>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</si>
  <si>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</si>
  <si>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</si>
  <si>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</si>
  <si>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</si>
  <si>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</si>
  <si>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</si>
  <si>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</si>
  <si>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</si>
  <si>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</si>
  <si>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</si>
  <si>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</si>
  <si>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</si>
  <si>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</si>
  <si>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</si>
  <si>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</si>
  <si>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</si>
  <si>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</si>
  <si>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</si>
  <si>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</si>
  <si>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</si>
  <si>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</si>
  <si>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</si>
  <si>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</si>
  <si>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</si>
  <si>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</si>
  <si>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</si>
  <si>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</si>
  <si>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</si>
  <si>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</si>
  <si>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</si>
  <si>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</si>
  <si>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</si>
  <si>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</si>
  <si>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</si>
  <si>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</si>
  <si>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</si>
  <si>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</si>
  <si>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</si>
  <si>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</si>
  <si>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</si>
  <si>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</si>
  <si>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</si>
  <si>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</si>
  <si>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</si>
  <si>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</si>
  <si>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</si>
  <si>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</si>
  <si>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</si>
  <si>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</si>
  <si>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</si>
  <si>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</si>
  <si>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</si>
  <si>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</si>
  <si>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</si>
  <si>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</si>
  <si>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</si>
  <si>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</si>
  <si>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</si>
  <si>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</si>
  <si>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</si>
  <si>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</si>
  <si>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</si>
  <si>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</si>
  <si>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</si>
  <si>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</si>
  <si>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</si>
  <si>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</si>
  <si>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</si>
  <si>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</si>
  <si>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</si>
  <si>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</si>
  <si>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</si>
  <si>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</si>
  <si>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</si>
  <si>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</si>
  <si>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</si>
  <si>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</si>
  <si>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</si>
  <si>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</si>
  <si>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</si>
  <si>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</si>
  <si>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</si>
  <si>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</si>
  <si>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</si>
  <si>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</si>
  <si>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</si>
  <si>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</si>
  <si>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</si>
  <si>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</si>
  <si>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</si>
  <si>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</si>
  <si>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</si>
  <si>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</si>
  <si>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</si>
  <si>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</si>
  <si>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</si>
  <si>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</si>
  <si>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</si>
  <si>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</si>
  <si>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</si>
  <si>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</si>
  <si>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</si>
  <si>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</si>
  <si>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</si>
  <si>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</si>
  <si>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</si>
  <si>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</si>
  <si>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</si>
  <si>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</si>
  <si>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</si>
  <si>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</si>
  <si>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</si>
  <si>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</si>
  <si>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</si>
  <si>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</si>
  <si>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</si>
  <si>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</si>
  <si>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</si>
  <si>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</si>
  <si>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</si>
  <si>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</si>
  <si>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</si>
  <si>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</si>
  <si>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</si>
  <si>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</si>
  <si>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</si>
  <si>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</si>
  <si>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</si>
  <si>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</si>
  <si>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</si>
  <si>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</si>
  <si>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</si>
  <si>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</si>
  <si>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</si>
  <si>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</si>
  <si>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</si>
  <si>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</si>
  <si>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</si>
  <si>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</si>
  <si>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</si>
  <si>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</si>
  <si>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</si>
  <si>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</si>
  <si>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</si>
  <si>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</si>
  <si>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</si>
  <si>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</si>
  <si>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</si>
  <si>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</si>
  <si>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</si>
  <si>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</si>
  <si>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</si>
  <si>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</si>
  <si>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</si>
  <si>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</si>
  <si>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</si>
  <si>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</si>
  <si>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</si>
  <si>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</si>
  <si>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</si>
  <si>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</si>
  <si>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</si>
  <si>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</si>
  <si>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</si>
  <si>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</si>
  <si>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</si>
  <si>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</si>
  <si>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</si>
  <si>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</si>
  <si>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</si>
  <si>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</si>
  <si>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</si>
  <si>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</si>
  <si>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</si>
  <si>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</si>
  <si>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</si>
  <si>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</si>
  <si>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</si>
  <si>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</si>
  <si>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</si>
  <si>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</si>
  <si>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</si>
  <si>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</si>
  <si>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</si>
  <si>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</si>
  <si>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</si>
  <si>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</si>
  <si>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</si>
  <si>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</si>
  <si>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</si>
  <si>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</si>
  <si>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</si>
  <si>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</si>
  <si>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</si>
  <si>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</si>
  <si>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</si>
  <si>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</si>
  <si>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</si>
  <si>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</si>
  <si>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</si>
  <si>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</si>
  <si>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</si>
  <si>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</si>
  <si>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</si>
  <si>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</si>
  <si>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</si>
  <si>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</si>
  <si>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</si>
  <si>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</si>
  <si>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</si>
  <si>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</si>
  <si>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</si>
  <si>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</si>
  <si>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</si>
  <si>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</si>
  <si>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</si>
  <si>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</si>
  <si>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</si>
  <si>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</si>
  <si>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</si>
  <si>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</si>
  <si>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</si>
  <si>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</si>
  <si>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</si>
  <si>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</si>
  <si>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</si>
  <si>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</si>
  <si>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</si>
  <si>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</si>
  <si>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</si>
  <si>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</si>
  <si>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</si>
  <si>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</si>
  <si>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</si>
  <si>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</si>
  <si>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</si>
  <si>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</si>
  <si>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</si>
  <si>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</si>
  <si>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</si>
  <si>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</si>
  <si>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</si>
  <si>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</si>
  <si>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</si>
  <si>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</si>
  <si>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</si>
  <si>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</si>
  <si>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</si>
  <si>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</si>
  <si>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</si>
  <si>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</si>
  <si>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</si>
  <si>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</si>
  <si>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</si>
  <si>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</si>
  <si>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</si>
  <si>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</si>
  <si>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</si>
  <si>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</si>
  <si>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</si>
  <si>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</si>
  <si>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</si>
  <si>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</si>
  <si>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</si>
  <si>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</si>
  <si>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</si>
  <si>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</si>
  <si>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</si>
  <si>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</si>
  <si>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</si>
  <si>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</si>
  <si>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</si>
  <si>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</si>
  <si>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</si>
  <si>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</si>
  <si>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</si>
  <si>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</si>
  <si>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</si>
  <si>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</si>
  <si>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</si>
  <si>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</si>
  <si>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</si>
  <si>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</si>
  <si>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</si>
  <si>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</si>
  <si>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</si>
  <si>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</si>
  <si>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</si>
  <si>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</si>
  <si>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</si>
  <si>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</si>
  <si>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</si>
  <si>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</si>
  <si>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</si>
  <si>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</si>
  <si>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</si>
  <si>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</si>
  <si>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</si>
  <si>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</si>
  <si>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</si>
  <si>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</si>
  <si>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</si>
  <si>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</si>
  <si>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</si>
  <si>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</si>
  <si>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</si>
  <si>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</si>
  <si>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</si>
  <si>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</si>
  <si>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</si>
  <si>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</si>
  <si>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</si>
  <si>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</si>
  <si>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</si>
  <si>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</si>
  <si>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</si>
  <si>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</si>
  <si>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</si>
  <si>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</si>
  <si>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</si>
  <si>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</si>
  <si>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</si>
  <si>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</si>
  <si>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</si>
  <si>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</si>
  <si>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</si>
  <si>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</si>
  <si>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</si>
  <si>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</si>
  <si>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</si>
  <si>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</si>
  <si>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</si>
  <si>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</si>
  <si>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</si>
  <si>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</si>
  <si>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</si>
  <si>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</si>
  <si>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</si>
  <si>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</si>
  <si>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</si>
  <si>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</si>
  <si>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</si>
  <si>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</si>
  <si>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</si>
  <si>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</si>
  <si>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</si>
  <si>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</si>
  <si>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</si>
  <si>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</si>
  <si>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</si>
  <si>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</si>
  <si>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</si>
  <si>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</si>
  <si>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</si>
  <si>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</si>
  <si>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</si>
  <si>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</si>
  <si>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</si>
  <si>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</si>
  <si>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</si>
  <si>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</si>
  <si>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</si>
  <si>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</si>
  <si>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</si>
  <si>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</si>
  <si>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</si>
  <si>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</si>
  <si>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</si>
  <si>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</si>
  <si>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</si>
  <si>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</si>
  <si>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</si>
  <si>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</si>
  <si>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</si>
  <si>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</si>
  <si>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</si>
  <si>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</si>
  <si>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</si>
  <si>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</si>
  <si>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</si>
  <si>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</si>
  <si>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</si>
  <si>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</si>
  <si>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</si>
  <si>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</si>
  <si>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</si>
  <si>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</si>
  <si>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</si>
  <si>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</si>
  <si>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</si>
  <si>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</si>
  <si>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</si>
  <si>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</si>
  <si>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</si>
  <si>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</si>
  <si>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</si>
  <si>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</si>
  <si>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</si>
  <si>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</si>
  <si>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</si>
  <si>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</si>
  <si>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</si>
  <si>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</si>
  <si>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</si>
  <si>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</si>
  <si>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</si>
  <si>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</si>
  <si>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</si>
  <si>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</si>
  <si>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</si>
  <si>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</si>
  <si>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</si>
  <si>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</si>
  <si>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</si>
  <si>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</si>
  <si>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</si>
  <si>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</si>
  <si>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</si>
  <si>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</si>
  <si>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</si>
  <si>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</si>
  <si>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</si>
  <si>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</si>
  <si>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</si>
  <si>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</si>
  <si>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</si>
  <si>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</si>
  <si>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</si>
  <si>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</si>
  <si>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</si>
  <si>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</si>
  <si>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</si>
  <si>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</si>
  <si>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</si>
  <si>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</si>
  <si>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</si>
  <si>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</si>
  <si>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</si>
  <si>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</si>
  <si>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</si>
  <si>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</si>
  <si>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</si>
  <si>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</si>
  <si>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</si>
  <si>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</si>
  <si>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</si>
  <si>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</si>
  <si>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</si>
  <si>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</si>
  <si>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</si>
  <si>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</si>
  <si>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</si>
  <si>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</si>
  <si>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</si>
  <si>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</si>
  <si>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</si>
  <si>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</si>
  <si>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</si>
  <si>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</si>
  <si>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</si>
  <si>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</si>
  <si>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</si>
  <si>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</si>
  <si>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</si>
  <si>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</si>
  <si>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</si>
  <si>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</si>
  <si>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</si>
  <si>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</si>
  <si>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</si>
  <si>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</si>
  <si>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</si>
  <si>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</si>
  <si>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</si>
  <si>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</si>
  <si>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</si>
  <si>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</si>
  <si>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</si>
  <si>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</si>
  <si>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</si>
  <si>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</si>
  <si>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</si>
  <si>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</si>
  <si>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</si>
  <si>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</si>
  <si>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</si>
  <si>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</si>
  <si>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</si>
  <si>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</si>
  <si>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</si>
  <si>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</si>
  <si>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</si>
  <si>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</si>
  <si>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</si>
  <si>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</si>
  <si>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</si>
  <si>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</si>
  <si>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</si>
  <si>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</si>
  <si>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</si>
  <si>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</si>
  <si>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</si>
  <si>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</si>
  <si>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</si>
  <si>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</si>
  <si>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</si>
  <si>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</si>
  <si>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</si>
  <si>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</si>
  <si>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</si>
  <si>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</si>
  <si>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</si>
  <si>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</si>
  <si>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</si>
  <si>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</si>
  <si>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</si>
  <si>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</si>
  <si>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</si>
  <si>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</si>
  <si>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</si>
  <si>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</si>
  <si>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</si>
  <si>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</si>
  <si>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</si>
  <si>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</si>
  <si>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</si>
  <si>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</si>
  <si>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</si>
  <si>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</si>
  <si>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</si>
  <si>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</si>
  <si>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</si>
  <si>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</si>
  <si>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</si>
  <si>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</si>
  <si>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</si>
  <si>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</si>
  <si>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</si>
  <si>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</si>
  <si>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</si>
  <si>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</si>
  <si>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</si>
  <si>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</si>
  <si>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</si>
  <si>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</si>
  <si>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</si>
  <si>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</si>
  <si>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</si>
  <si>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</si>
  <si>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</si>
  <si>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</si>
  <si>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</si>
  <si>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</si>
  <si>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</si>
  <si>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</si>
  <si>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</si>
  <si>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</si>
  <si>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</si>
  <si>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</si>
  <si>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</si>
  <si>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</si>
  <si>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</si>
  <si>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</si>
  <si>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</si>
  <si>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</si>
  <si>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</si>
  <si>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</si>
  <si>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</si>
  <si>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</si>
  <si>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</si>
  <si>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</si>
  <si>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</si>
  <si>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</si>
  <si>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</si>
  <si>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</si>
  <si>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</si>
  <si>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</si>
  <si>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</si>
  <si>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</si>
  <si>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</si>
  <si>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</si>
  <si>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</si>
  <si>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</si>
  <si>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</si>
  <si>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</si>
  <si>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</si>
  <si>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</si>
  <si>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</si>
  <si>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</si>
  <si>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</si>
  <si>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</si>
  <si>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</si>
  <si>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</si>
  <si>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</si>
  <si>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</si>
  <si>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</si>
  <si>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</si>
  <si>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</si>
  <si>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</si>
  <si>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</si>
  <si>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</si>
  <si>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</si>
  <si>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</si>
  <si>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</si>
  <si>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</si>
  <si>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</si>
  <si>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</si>
  <si>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</si>
  <si>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</si>
  <si>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</si>
  <si>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</si>
  <si>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</si>
  <si>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</si>
  <si>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</si>
  <si>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</si>
  <si>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</si>
  <si>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</si>
  <si>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</si>
  <si>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</si>
  <si>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</si>
  <si>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</si>
  <si>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</si>
  <si>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</si>
  <si>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</si>
  <si>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</si>
  <si>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</si>
  <si>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</si>
  <si>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</si>
  <si>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</si>
  <si>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</si>
  <si>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</si>
  <si>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</si>
  <si>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</si>
  <si>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</si>
  <si>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</si>
  <si>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</si>
  <si>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</si>
  <si>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</si>
  <si>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</si>
  <si>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</si>
  <si>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</si>
  <si>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</si>
  <si>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</si>
  <si>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</si>
  <si>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</si>
  <si>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</si>
  <si>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</si>
  <si>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</si>
  <si>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</si>
  <si>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</si>
  <si>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</si>
  <si>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</si>
  <si>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</si>
  <si>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</si>
  <si>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</si>
  <si>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</si>
  <si>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</si>
  <si>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</si>
  <si>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</si>
  <si>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</si>
  <si>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</si>
  <si>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</si>
  <si>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</si>
  <si>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</si>
  <si>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</si>
  <si>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</si>
  <si>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</si>
  <si>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</si>
  <si>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</si>
  <si>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</si>
  <si>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</si>
  <si>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</si>
  <si>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</si>
  <si>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</si>
  <si>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</si>
  <si>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</si>
  <si>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</si>
  <si>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</si>
  <si>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</si>
  <si>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</si>
  <si>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</si>
  <si>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</si>
  <si>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</si>
  <si>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</si>
  <si>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</si>
  <si>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</si>
  <si>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</si>
  <si>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</si>
  <si>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</si>
  <si>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</si>
  <si>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</si>
  <si>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</si>
  <si>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</si>
  <si>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</si>
  <si>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</si>
  <si>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</si>
  <si>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</si>
  <si>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</si>
  <si>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</si>
  <si>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</si>
  <si>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</si>
  <si>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</si>
  <si>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</si>
  <si>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</si>
  <si>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</si>
  <si>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</si>
  <si>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</si>
  <si>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</si>
  <si>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</si>
  <si>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</si>
  <si>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</si>
  <si>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</si>
  <si>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</si>
  <si>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</si>
  <si>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</si>
  <si>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</si>
  <si>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</si>
  <si>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</si>
  <si>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</si>
  <si>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</si>
  <si>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</si>
  <si>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</si>
  <si>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</si>
  <si>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</si>
  <si>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</si>
  <si>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</si>
  <si>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</si>
  <si>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</si>
  <si>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</si>
  <si>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</si>
  <si>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</si>
  <si>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</si>
  <si>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</si>
  <si>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</si>
  <si>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</si>
  <si>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</si>
  <si>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</si>
  <si>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</si>
  <si>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</si>
  <si>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</si>
  <si>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</si>
  <si>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</si>
  <si>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</si>
  <si>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</si>
  <si>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</si>
  <si>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</si>
  <si>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</si>
  <si>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</si>
  <si>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</si>
  <si>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</si>
  <si>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</si>
  <si>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</si>
  <si>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</si>
  <si>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</si>
  <si>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</si>
  <si>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</si>
  <si>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</si>
  <si>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</si>
  <si>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</si>
  <si>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</si>
  <si>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</si>
  <si>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</si>
  <si>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</si>
  <si>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</si>
  <si>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</si>
  <si>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</si>
  <si>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</si>
  <si>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</si>
  <si>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</si>
  <si>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</si>
  <si>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</si>
  <si>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</si>
  <si>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</si>
  <si>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</si>
  <si>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</si>
  <si>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</si>
  <si>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</si>
  <si>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</si>
  <si>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</si>
  <si>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</si>
  <si>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</si>
  <si>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</si>
  <si>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</si>
  <si>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</si>
  <si>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</si>
  <si>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</si>
  <si>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</si>
  <si>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</si>
  <si>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</si>
  <si>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</si>
  <si>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</si>
  <si>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</si>
  <si>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</si>
  <si>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</si>
  <si>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</si>
  <si>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</si>
  <si>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</si>
  <si>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</si>
  <si>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</si>
  <si>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</si>
  <si>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</si>
  <si>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</si>
  <si>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</si>
  <si>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</si>
  <si>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</si>
  <si>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</si>
  <si>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</si>
  <si>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</si>
  <si>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</si>
  <si>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</si>
  <si>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</si>
  <si>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</si>
  <si>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</si>
  <si>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</si>
  <si>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</si>
  <si>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</si>
  <si>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</si>
  <si>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</si>
  <si>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</si>
  <si>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</si>
  <si>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</si>
  <si>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</si>
  <si>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</si>
  <si>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</si>
  <si>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</si>
  <si>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</si>
  <si>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</si>
  <si>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</si>
  <si>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</si>
  <si>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</si>
  <si>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</si>
  <si>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</si>
  <si>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</si>
  <si>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</si>
  <si>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</si>
  <si>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</si>
  <si>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</si>
  <si>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</si>
  <si>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</si>
  <si>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</si>
  <si>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</si>
  <si>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</si>
  <si>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</si>
  <si>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</si>
  <si>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</si>
  <si>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</si>
  <si>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</si>
  <si>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</si>
  <si>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</si>
  <si>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</si>
  <si>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</si>
  <si>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</si>
  <si>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</si>
  <si>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</si>
  <si>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</si>
  <si>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</si>
  <si>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</si>
  <si>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</si>
  <si>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</si>
  <si>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</si>
  <si>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</si>
  <si>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</si>
  <si>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</si>
  <si>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</si>
  <si>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</si>
  <si>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</si>
  <si>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</si>
  <si>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</si>
  <si>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</si>
  <si>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</si>
  <si>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</si>
  <si>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</si>
  <si>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</si>
  <si>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</si>
  <si>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</si>
  <si>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</si>
  <si>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</si>
  <si>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</si>
  <si>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</si>
  <si>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</si>
  <si>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</si>
  <si>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</si>
  <si>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</si>
  <si>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</si>
  <si>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</si>
  <si>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</si>
  <si>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</si>
  <si>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</si>
  <si>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</si>
  <si>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</si>
  <si>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</si>
  <si>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</si>
  <si>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</si>
  <si>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</si>
  <si>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</si>
  <si>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</si>
  <si>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</si>
  <si>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</si>
  <si>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</si>
  <si>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</si>
  <si>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</si>
  <si>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</si>
  <si>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</si>
  <si>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</si>
  <si>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</si>
  <si>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</si>
  <si>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</si>
  <si>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</si>
  <si>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</si>
  <si>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</si>
  <si>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</si>
  <si>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</si>
  <si>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</si>
  <si>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</si>
  <si>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</si>
  <si>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</si>
  <si>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</si>
  <si>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</si>
  <si>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</si>
  <si>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</si>
  <si>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</si>
  <si>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</si>
  <si>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</si>
  <si>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</si>
  <si>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</si>
  <si>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</si>
  <si>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</si>
  <si>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</si>
  <si>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</si>
  <si>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</si>
  <si>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</si>
  <si>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</si>
  <si>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</si>
  <si>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</si>
  <si>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</si>
  <si>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</si>
  <si>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</si>
  <si>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</si>
  <si>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</si>
  <si>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</si>
  <si>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</si>
  <si>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</si>
  <si>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</si>
  <si>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</si>
  <si>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</si>
  <si>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</si>
  <si>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</si>
  <si>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</si>
  <si>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</si>
  <si>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</si>
  <si>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</si>
  <si>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</si>
  <si>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</si>
  <si>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</si>
  <si>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</si>
  <si>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</si>
  <si>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</si>
  <si>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</si>
  <si>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</si>
  <si>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</si>
  <si>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</si>
  <si>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</si>
  <si>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</si>
  <si>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</si>
  <si>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</si>
  <si>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</si>
  <si>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</si>
  <si>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</si>
  <si>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</si>
  <si>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</si>
  <si>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</si>
  <si>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</si>
  <si>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</si>
  <si>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</si>
  <si>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</si>
  <si>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</si>
  <si>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</si>
  <si>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</si>
  <si>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</si>
  <si>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</si>
  <si>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</si>
  <si>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</si>
  <si>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</si>
  <si>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</si>
  <si>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</si>
  <si>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</si>
  <si>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</si>
  <si>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</si>
  <si>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</si>
  <si>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</si>
  <si>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</si>
  <si>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</si>
  <si>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</si>
  <si>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</si>
  <si>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</si>
  <si>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</si>
  <si>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</si>
  <si>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</si>
  <si>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</si>
  <si>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</si>
  <si>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</si>
  <si>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</si>
  <si>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</si>
  <si>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</si>
  <si>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</si>
  <si>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</si>
  <si>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</si>
  <si>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</si>
  <si>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</si>
  <si>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</si>
  <si>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</si>
  <si>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</si>
  <si>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</si>
  <si>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</si>
  <si>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</si>
  <si>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</si>
  <si>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</si>
  <si>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</si>
  <si>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</si>
  <si>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</si>
  <si>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</si>
  <si>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</si>
  <si>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</si>
  <si>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</si>
  <si>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</si>
  <si>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</si>
  <si>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</si>
  <si>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</si>
  <si>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</si>
  <si>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</si>
  <si>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</si>
  <si>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</si>
  <si>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</si>
  <si>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</si>
  <si>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</si>
  <si>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</si>
  <si>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</si>
  <si>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</si>
  <si>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</si>
  <si>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</si>
  <si>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</si>
  <si>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</si>
  <si>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</si>
  <si>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</si>
  <si>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</si>
  <si>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</si>
  <si>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</si>
  <si>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</si>
  <si>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</si>
  <si>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</si>
  <si>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</si>
  <si>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</si>
  <si>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</si>
  <si>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</si>
  <si>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</si>
  <si>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</si>
  <si>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</si>
  <si>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</si>
  <si>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</si>
  <si>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</si>
  <si>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</si>
  <si>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</si>
  <si>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</si>
  <si>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</si>
  <si>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</si>
  <si>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</si>
  <si>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</si>
  <si>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</si>
  <si>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</si>
  <si>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</si>
  <si>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</si>
  <si>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</si>
  <si>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</si>
  <si>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</si>
  <si>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</si>
  <si>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</si>
  <si>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</si>
  <si>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</si>
  <si>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</si>
  <si>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</si>
  <si>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</si>
  <si>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</si>
  <si>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</si>
  <si>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</si>
  <si>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</si>
  <si>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</si>
  <si>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</si>
  <si>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</si>
  <si>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</si>
  <si>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</si>
  <si>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</si>
  <si>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</si>
  <si>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</si>
  <si>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</si>
  <si>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</si>
  <si>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</si>
  <si>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</si>
  <si>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</si>
  <si>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</si>
  <si>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</si>
  <si>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</si>
  <si>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</si>
  <si>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</si>
  <si>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</si>
  <si>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</si>
  <si>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</si>
  <si>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</si>
  <si>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</si>
  <si>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</si>
  <si>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</si>
  <si>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</si>
  <si>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</si>
  <si>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</si>
  <si>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</si>
  <si>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</si>
  <si>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</si>
  <si>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</si>
  <si>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</si>
  <si>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</si>
  <si>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</si>
  <si>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</si>
  <si>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</si>
  <si>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</si>
  <si>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</si>
  <si>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</si>
  <si>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</si>
  <si>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</si>
  <si>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</si>
  <si>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</si>
  <si>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</si>
  <si>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</si>
  <si>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</si>
  <si>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</si>
  <si>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</si>
  <si>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</si>
  <si>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</si>
  <si>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</si>
  <si>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</si>
  <si>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</si>
  <si>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</si>
  <si>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</si>
  <si>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</si>
  <si>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</si>
  <si>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</si>
  <si>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</si>
  <si>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</si>
  <si>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</si>
  <si>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</si>
  <si>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</si>
  <si>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</si>
  <si>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</si>
  <si>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</si>
  <si>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</si>
  <si>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</si>
  <si>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</si>
  <si>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</si>
  <si>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</si>
  <si>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</si>
  <si>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</si>
  <si>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</si>
  <si>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</si>
  <si>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</si>
  <si>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</si>
  <si>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</si>
  <si>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</si>
  <si>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</si>
  <si>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</si>
  <si>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</si>
  <si>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</si>
  <si>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</si>
  <si>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</si>
  <si>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</si>
  <si>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</si>
  <si>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</si>
  <si>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</si>
  <si>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</si>
  <si>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</si>
  <si>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</si>
  <si>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</si>
  <si>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</si>
  <si>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</si>
  <si>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</si>
  <si>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</si>
  <si>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</si>
  <si>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</si>
  <si>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</si>
  <si>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</si>
  <si>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</si>
  <si>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</si>
  <si>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</si>
  <si>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</si>
  <si>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</si>
  <si>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</si>
  <si>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</si>
  <si>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</si>
  <si>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</si>
  <si>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</si>
  <si>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</si>
  <si>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</si>
  <si>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</si>
  <si>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</si>
  <si>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</si>
  <si>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</si>
  <si>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</si>
  <si>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</si>
  <si>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</si>
  <si>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</si>
  <si>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</si>
  <si>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</si>
  <si>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</si>
  <si>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</si>
  <si>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</si>
  <si>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</si>
  <si>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</si>
  <si>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</si>
  <si>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</si>
  <si>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</si>
  <si>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</si>
  <si>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</si>
  <si>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</si>
  <si>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</si>
  <si>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</si>
  <si>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</si>
  <si>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</si>
  <si>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</si>
  <si>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</si>
  <si>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</si>
  <si>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</si>
  <si>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</si>
  <si>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</si>
  <si>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</si>
  <si>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</si>
  <si>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</si>
  <si>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</si>
  <si>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</si>
  <si>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</si>
  <si>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</si>
  <si>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</si>
  <si>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</si>
  <si>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</si>
  <si>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</si>
  <si>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</si>
  <si>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</si>
  <si>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</si>
  <si>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</si>
  <si>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</si>
  <si>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</si>
  <si>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</si>
  <si>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</si>
  <si>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</si>
  <si>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</si>
  <si>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</si>
  <si>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</si>
  <si>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</si>
  <si>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</si>
  <si>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</si>
  <si>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</si>
  <si>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</si>
  <si>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</si>
  <si>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</si>
  <si>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</si>
  <si>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</si>
  <si>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</si>
  <si>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</si>
  <si>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</si>
  <si>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</si>
  <si>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</si>
  <si>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</si>
  <si>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</si>
  <si>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</si>
  <si>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</si>
  <si>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</si>
  <si>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</si>
  <si>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</si>
  <si>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</si>
  <si>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</si>
  <si>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</si>
  <si>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</si>
  <si>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</si>
  <si>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</si>
  <si>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</si>
  <si>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</si>
  <si>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</si>
  <si>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</si>
  <si>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</si>
  <si>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</si>
  <si>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</si>
  <si>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</si>
  <si>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</si>
  <si>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</si>
  <si>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</si>
  <si>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</si>
  <si>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</si>
  <si>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</si>
  <si>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</si>
  <si>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</si>
  <si>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</si>
  <si>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</si>
  <si>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</si>
  <si>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</si>
  <si>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</si>
  <si>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</si>
  <si>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</si>
  <si>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</si>
  <si>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</si>
  <si>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</si>
  <si>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</si>
  <si>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</si>
  <si>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</si>
  <si>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</si>
  <si>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</si>
  <si>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</si>
  <si>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</si>
  <si>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</si>
  <si>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</si>
  <si>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</si>
  <si>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</si>
  <si>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</si>
  <si>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</si>
  <si>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</si>
  <si>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</si>
  <si>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</si>
  <si>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</si>
  <si>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</si>
  <si>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</si>
  <si>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</si>
  <si>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</si>
  <si>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</si>
  <si>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</si>
  <si>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</si>
  <si>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</si>
  <si>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</si>
  <si>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</si>
  <si>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</si>
  <si>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</si>
  <si>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</si>
  <si>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</si>
  <si>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</si>
  <si>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</si>
  <si>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</si>
  <si>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</si>
  <si>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</si>
  <si>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</si>
  <si>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</si>
  <si>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</si>
  <si>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</si>
  <si>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</si>
  <si>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</si>
  <si>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</si>
  <si>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</si>
  <si>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</si>
  <si>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</si>
  <si>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</si>
  <si>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</si>
  <si>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</si>
  <si>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</si>
  <si>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</si>
  <si>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</si>
  <si>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</si>
  <si>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</si>
  <si>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</si>
  <si>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</si>
  <si>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</si>
  <si>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</si>
  <si>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</si>
  <si>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</si>
  <si>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</si>
  <si>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</si>
  <si>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</si>
  <si>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</si>
  <si>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</si>
  <si>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</si>
  <si>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</si>
  <si>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</si>
  <si>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</si>
  <si>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</si>
  <si>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</si>
  <si>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</si>
  <si>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</si>
  <si>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</si>
  <si>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</si>
  <si>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</si>
  <si>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</si>
  <si>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</si>
  <si>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</si>
  <si>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</si>
  <si>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</si>
  <si>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</si>
  <si>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</si>
  <si>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</si>
  <si>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</si>
  <si>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</si>
  <si>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</si>
  <si>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</si>
  <si>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</si>
  <si>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</si>
  <si>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</si>
  <si>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</si>
  <si>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</si>
  <si>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</si>
  <si>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</si>
  <si>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</si>
  <si>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</si>
  <si>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</si>
  <si>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</si>
  <si>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</si>
  <si>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</si>
  <si>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</si>
  <si>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</si>
  <si>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</si>
  <si>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</si>
  <si>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</si>
  <si>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</si>
  <si>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</si>
  <si>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</si>
  <si>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</si>
  <si>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</si>
  <si>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</si>
  <si>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</si>
  <si>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</si>
  <si>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</si>
  <si>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</si>
  <si>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</si>
  <si>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</si>
  <si>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</si>
  <si>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</si>
  <si>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</si>
  <si>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</si>
  <si>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</si>
  <si>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</si>
  <si>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</si>
  <si>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</si>
  <si>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</si>
  <si>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</si>
  <si>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</si>
  <si>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</si>
  <si>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</si>
  <si>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</si>
  <si>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</si>
  <si>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</si>
  <si>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</si>
  <si>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</si>
  <si>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</si>
  <si>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</si>
  <si>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</si>
  <si>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</si>
  <si>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</si>
  <si>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</si>
  <si>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</si>
  <si>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</si>
  <si>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</si>
  <si>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</si>
  <si>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</si>
  <si>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</si>
  <si>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</si>
  <si>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</si>
  <si>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</si>
  <si>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</si>
  <si>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</si>
  <si>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</si>
  <si>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</si>
  <si>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</si>
  <si>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</si>
  <si>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</si>
  <si>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</si>
  <si>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</si>
  <si>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</si>
  <si>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</si>
  <si>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</si>
  <si>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</si>
  <si>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</si>
  <si>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</si>
  <si>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</si>
  <si>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</si>
  <si>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</si>
  <si>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</si>
  <si>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</si>
  <si>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</si>
  <si>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</si>
  <si>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</si>
  <si>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</si>
  <si>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</si>
  <si>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</si>
  <si>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</si>
  <si>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</si>
  <si>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</si>
  <si>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</si>
  <si>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</si>
  <si>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</si>
  <si>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</si>
  <si>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</si>
  <si>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</si>
  <si>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</si>
  <si>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</si>
  <si>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</si>
  <si>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</si>
  <si>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</si>
  <si>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</si>
  <si>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</si>
  <si>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</si>
  <si>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</si>
  <si>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</si>
  <si>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</si>
  <si>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</si>
  <si>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</si>
  <si>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</si>
  <si>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</si>
  <si>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</si>
  <si>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</si>
  <si>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</si>
  <si>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</si>
  <si>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</si>
  <si>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</si>
  <si>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</si>
  <si>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</si>
  <si>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</si>
  <si>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</si>
  <si>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</si>
  <si>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</si>
  <si>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</si>
  <si>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</si>
  <si>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</si>
  <si>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</si>
  <si>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</si>
  <si>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</si>
  <si>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</si>
  <si>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</si>
  <si>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</si>
  <si>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</si>
  <si>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</si>
  <si>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</si>
  <si>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</si>
  <si>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</si>
  <si>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</si>
  <si>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</si>
  <si>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</si>
  <si>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</si>
  <si>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</si>
  <si>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</si>
  <si>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</si>
  <si>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</si>
  <si>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</si>
  <si>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</si>
  <si>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</si>
  <si>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</si>
  <si>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</si>
  <si>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</si>
  <si>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</si>
  <si>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</si>
  <si>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</si>
  <si>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</si>
  <si>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</si>
  <si>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</si>
  <si>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</si>
  <si>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</si>
  <si>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</si>
  <si>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</si>
  <si>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</si>
  <si>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</si>
  <si>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</si>
  <si>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</si>
  <si>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</si>
  <si>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</si>
  <si>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</si>
  <si>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</si>
  <si>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</si>
  <si>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</si>
  <si>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</si>
  <si>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</si>
  <si>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</si>
  <si>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</si>
  <si>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</si>
  <si>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</si>
  <si>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</si>
  <si>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</si>
  <si>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</si>
  <si>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</si>
  <si>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</si>
  <si>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</si>
  <si>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</si>
  <si>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</si>
  <si>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</si>
  <si>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</si>
  <si>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</si>
  <si>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</si>
  <si>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</si>
  <si>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</si>
  <si>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</si>
  <si>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</si>
  <si>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</si>
  <si>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</si>
  <si>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</si>
  <si>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</si>
  <si>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</si>
  <si>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</si>
  <si>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</si>
  <si>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</si>
  <si>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</si>
  <si>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</si>
  <si>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</si>
  <si>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</si>
  <si>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</si>
  <si>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</si>
  <si>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</si>
  <si>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</si>
  <si>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</si>
  <si>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</si>
  <si>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</si>
  <si>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</si>
  <si>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</si>
  <si>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</si>
  <si>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</si>
  <si>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</si>
  <si>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</si>
  <si>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</si>
  <si>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</si>
  <si>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</si>
  <si>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</si>
  <si>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</si>
  <si>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</si>
  <si>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</si>
  <si>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</si>
  <si>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</si>
  <si>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</si>
  <si>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</si>
  <si>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</si>
  <si>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</si>
  <si>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</si>
  <si>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</si>
  <si>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</si>
  <si>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</si>
  <si>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</si>
  <si>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</si>
  <si>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</si>
  <si>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</si>
  <si>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</si>
  <si>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</si>
  <si>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</si>
  <si>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</si>
  <si>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</si>
  <si>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</si>
  <si>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</si>
  <si>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</si>
  <si>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</si>
  <si>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</si>
  <si>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</si>
  <si>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</si>
  <si>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</si>
  <si>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</si>
  <si>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</si>
  <si>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</si>
  <si>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</si>
  <si>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</si>
  <si>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</si>
  <si>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</si>
  <si>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</si>
  <si>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</si>
  <si>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</si>
  <si>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</si>
  <si>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</si>
  <si>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</si>
  <si>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</si>
  <si>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</si>
  <si>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</si>
  <si>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</si>
  <si>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</si>
  <si>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</si>
  <si>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</si>
  <si>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</si>
  <si>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</si>
  <si>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</si>
  <si>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</si>
  <si>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</si>
  <si>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</si>
  <si>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</si>
  <si>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</si>
  <si>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</si>
  <si>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</si>
  <si>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</si>
  <si>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</si>
  <si>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</si>
  <si>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</si>
  <si>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</si>
  <si>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</si>
  <si>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</si>
  <si>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</si>
  <si>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</si>
  <si>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</si>
  <si>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</si>
  <si>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</si>
  <si>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</si>
  <si>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</si>
  <si>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</si>
  <si>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</si>
  <si>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</si>
  <si>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</si>
  <si>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</si>
  <si>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</si>
  <si>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</si>
  <si>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</si>
  <si>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</si>
  <si>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</si>
  <si>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</si>
  <si>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</si>
  <si>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</si>
  <si>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</si>
  <si>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</si>
  <si>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</si>
  <si>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</si>
  <si>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</si>
  <si>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</si>
  <si>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</si>
  <si>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</si>
  <si>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</si>
  <si>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</si>
  <si>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</si>
  <si>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</si>
  <si>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</si>
  <si>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</si>
  <si>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</si>
  <si>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</si>
  <si>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</si>
  <si>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</si>
  <si>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</si>
  <si>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</si>
  <si>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</si>
  <si>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</si>
  <si>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</si>
  <si>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</si>
  <si>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</si>
  <si>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</si>
  <si>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</si>
  <si>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</si>
  <si>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</si>
  <si>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</si>
  <si>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</si>
  <si>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</si>
  <si>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</si>
  <si>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</si>
  <si>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</si>
  <si>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</si>
  <si>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</si>
  <si>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</si>
  <si>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</si>
  <si>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</si>
  <si>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</si>
  <si>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</si>
  <si>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</si>
  <si>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</si>
  <si>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</si>
  <si>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</si>
  <si>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</si>
  <si>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</si>
  <si>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</si>
  <si>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</si>
  <si>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</si>
  <si>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</si>
  <si>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</si>
  <si>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</si>
  <si>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</si>
  <si>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</si>
  <si>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</si>
  <si>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</si>
  <si>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</si>
  <si>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</si>
  <si>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</si>
  <si>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</si>
  <si>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</si>
  <si>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</si>
  <si>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</si>
  <si>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</si>
  <si>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</si>
  <si>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</si>
  <si>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</si>
  <si>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</si>
  <si>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</si>
  <si>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</si>
  <si>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</si>
  <si>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</si>
  <si>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</si>
  <si>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</si>
  <si>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</si>
  <si>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</si>
  <si>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</si>
  <si>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</si>
  <si>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</si>
  <si>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</si>
  <si>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</si>
  <si>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</si>
  <si>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</si>
  <si>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</si>
  <si>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</si>
  <si>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</si>
  <si>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</si>
  <si>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</si>
  <si>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</si>
  <si>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</si>
  <si>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</si>
  <si>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</si>
  <si>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</si>
  <si>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</si>
  <si>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</si>
  <si>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</si>
  <si>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</si>
  <si>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</si>
  <si>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</si>
  <si>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</si>
  <si>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</si>
  <si>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</si>
  <si>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</si>
  <si>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</si>
  <si>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</si>
  <si>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</si>
  <si>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</si>
  <si>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</si>
  <si>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</si>
  <si>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</si>
  <si>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</si>
  <si>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</si>
  <si>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</si>
  <si>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</si>
  <si>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</si>
  <si>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</si>
  <si>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</si>
  <si>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</si>
  <si>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</si>
  <si>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</si>
  <si>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</si>
  <si>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</si>
  <si>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</si>
  <si>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</si>
  <si>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</si>
  <si>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</si>
  <si>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</si>
  <si>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</si>
  <si>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</si>
  <si>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</si>
  <si>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</si>
  <si>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</si>
  <si>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</si>
  <si>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</si>
  <si>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</si>
  <si>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</si>
  <si>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</si>
  <si>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</si>
  <si>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</si>
  <si>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</si>
  <si>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</si>
  <si>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</si>
  <si>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</si>
  <si>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</si>
  <si>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</si>
  <si>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</si>
  <si>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</si>
  <si>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</si>
  <si>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</si>
  <si>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</si>
  <si>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</si>
  <si>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</si>
  <si>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</si>
  <si>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</si>
  <si>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</si>
  <si>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</si>
  <si>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</si>
  <si>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</si>
  <si>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</si>
  <si>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</si>
  <si>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</si>
  <si>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</si>
  <si>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</si>
  <si>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</si>
  <si>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</si>
  <si>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</si>
  <si>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</si>
  <si>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</si>
  <si>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</si>
  <si>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</si>
  <si>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</si>
  <si>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</si>
  <si>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</si>
  <si>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</si>
  <si>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</si>
  <si>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</si>
  <si>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</si>
  <si>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</si>
  <si>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</si>
  <si>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</si>
  <si>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</si>
  <si>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</si>
  <si>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</si>
  <si>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</si>
  <si>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</si>
  <si>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</si>
  <si>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</si>
  <si>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</si>
  <si>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</si>
  <si>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</si>
  <si>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</si>
  <si>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</si>
  <si>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</si>
  <si>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</si>
  <si>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</si>
  <si>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</si>
  <si>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</si>
  <si>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</si>
  <si>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</si>
  <si>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</si>
  <si>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</si>
  <si>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</si>
  <si>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</si>
  <si>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</si>
  <si>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</si>
  <si>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</si>
  <si>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</si>
  <si>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</si>
  <si>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</si>
  <si>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</si>
  <si>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</si>
  <si>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</si>
  <si>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</si>
  <si>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</si>
  <si>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</si>
  <si>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</si>
  <si>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</si>
  <si>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</si>
  <si>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</si>
  <si>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</si>
  <si>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</si>
  <si>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</si>
  <si>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</si>
  <si>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</si>
  <si>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</si>
  <si>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</si>
  <si>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</si>
  <si>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</si>
  <si>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</si>
  <si>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</si>
  <si>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</si>
  <si>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</si>
  <si>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</si>
  <si>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</si>
  <si>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</si>
  <si>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</si>
  <si>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</si>
  <si>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</si>
  <si>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</si>
  <si>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</si>
  <si>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</si>
  <si>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</si>
  <si>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</si>
  <si>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</si>
  <si>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</si>
  <si>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</si>
  <si>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</si>
  <si>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</si>
  <si>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</si>
  <si>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</si>
  <si>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</si>
  <si>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</si>
  <si>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</si>
  <si>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</si>
  <si>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</si>
  <si>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</si>
  <si>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</si>
  <si>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</si>
  <si>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</si>
  <si>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</si>
  <si>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</si>
  <si>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</si>
  <si>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</si>
  <si>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</si>
  <si>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</si>
  <si>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</si>
  <si>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</si>
  <si>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</si>
  <si>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</si>
  <si>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</si>
  <si>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</si>
  <si>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</si>
  <si>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</si>
  <si>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</si>
  <si>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</si>
  <si>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</si>
  <si>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</si>
  <si>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</si>
  <si>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</si>
  <si>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</si>
  <si>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</si>
  <si>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</si>
  <si>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</si>
  <si>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</si>
  <si>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</si>
  <si>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</si>
  <si>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</si>
  <si>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</si>
  <si>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</si>
  <si>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</si>
  <si>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</si>
  <si>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</si>
  <si>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</si>
  <si>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</si>
  <si>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</si>
  <si>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</si>
  <si>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</si>
  <si>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</si>
  <si>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</si>
  <si>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</si>
  <si>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</si>
  <si>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</si>
  <si>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</si>
  <si>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</si>
  <si>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</si>
  <si>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</si>
  <si>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</si>
  <si>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</si>
  <si>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</si>
  <si>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</si>
  <si>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</si>
  <si>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</si>
  <si>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</si>
  <si>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</si>
  <si>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</si>
  <si>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</si>
  <si>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</si>
  <si>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</si>
  <si>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</si>
  <si>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</si>
  <si>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</si>
  <si>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</si>
  <si>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</si>
  <si>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</si>
  <si>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</si>
  <si>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</si>
  <si>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</si>
  <si>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</si>
  <si>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</si>
  <si>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</si>
  <si>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</si>
  <si>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</si>
  <si>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</si>
  <si>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</si>
  <si>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</si>
  <si>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</si>
  <si>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</si>
  <si>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</si>
  <si>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</si>
  <si>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</si>
  <si>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</si>
  <si>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</si>
  <si>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</si>
  <si>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</si>
  <si>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</si>
  <si>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</si>
  <si>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</si>
  <si>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</si>
  <si>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</si>
  <si>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</si>
  <si>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</si>
  <si>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</si>
  <si>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</si>
  <si>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</si>
  <si>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</si>
  <si>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</si>
  <si>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</si>
  <si>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</si>
  <si>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</si>
  <si>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</si>
  <si>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</si>
  <si>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</si>
  <si>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</si>
  <si>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</si>
  <si>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</si>
  <si>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</si>
  <si>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</si>
  <si>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</si>
  <si>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</si>
  <si>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</si>
  <si>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</si>
  <si>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</si>
  <si>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</si>
  <si>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</si>
  <si>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</si>
  <si>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</si>
  <si>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</si>
  <si>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</si>
  <si>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</si>
  <si>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</si>
  <si>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</si>
  <si>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</si>
  <si>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</si>
  <si>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</si>
  <si>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</si>
  <si>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</si>
  <si>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</si>
  <si>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</si>
  <si>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</si>
  <si>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</si>
  <si>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</si>
  <si>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</si>
  <si>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</si>
  <si>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</si>
  <si>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</si>
  <si>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</si>
  <si>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</si>
  <si>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</si>
  <si>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</si>
  <si>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</si>
  <si>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</si>
  <si>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</si>
  <si>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</si>
  <si>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</si>
  <si>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</si>
  <si>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</si>
  <si>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</si>
  <si>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</si>
  <si>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</si>
  <si>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</si>
  <si>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</si>
  <si>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</si>
  <si>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</si>
  <si>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</si>
  <si>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</si>
  <si>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</si>
  <si>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</si>
  <si>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</si>
  <si>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</si>
  <si>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</si>
  <si>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</si>
  <si>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</si>
  <si>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</si>
  <si>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</si>
  <si>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</si>
  <si>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</si>
  <si>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</si>
  <si>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</si>
  <si>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</si>
  <si>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</si>
  <si>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</si>
  <si>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</si>
  <si>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</si>
  <si>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</si>
  <si>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</si>
  <si>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</si>
  <si>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</si>
  <si>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</si>
  <si>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</si>
  <si>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</si>
  <si>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</si>
  <si>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</si>
  <si>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</si>
  <si>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</si>
  <si>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</si>
  <si>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</si>
  <si>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</si>
  <si>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</si>
  <si>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</si>
  <si>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</si>
  <si>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</si>
  <si>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</si>
  <si>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</si>
  <si>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</si>
  <si>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</si>
  <si>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</si>
  <si>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</si>
  <si>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</si>
  <si>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</si>
  <si>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</si>
  <si>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</si>
  <si>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</si>
  <si>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</si>
  <si>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</si>
  <si>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</si>
  <si>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</si>
  <si>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</si>
  <si>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</si>
  <si>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</si>
  <si>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</si>
  <si>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</si>
  <si>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</si>
  <si>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</si>
  <si>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</si>
  <si>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</si>
  <si>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</si>
  <si>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</si>
  <si>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</si>
  <si>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</si>
  <si>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</si>
  <si>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</si>
  <si>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</si>
  <si>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</si>
  <si>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</si>
  <si>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</si>
  <si>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</si>
  <si>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</si>
  <si>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</si>
  <si>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</si>
  <si>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</si>
  <si>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</si>
  <si>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</si>
  <si>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</si>
  <si>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</si>
  <si>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</si>
  <si>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</si>
  <si>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</si>
  <si>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</si>
  <si>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</si>
  <si>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</si>
  <si>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</si>
  <si>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</si>
  <si>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</si>
  <si>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</si>
  <si>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</si>
  <si>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</si>
  <si>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</si>
  <si>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</si>
  <si>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</si>
  <si>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</si>
  <si>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</si>
  <si>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</si>
  <si>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</si>
  <si>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</si>
  <si>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</si>
  <si>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</si>
  <si>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</si>
  <si>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</si>
  <si>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</si>
  <si>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</si>
  <si>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</si>
  <si>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</si>
  <si>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</si>
  <si>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</si>
  <si>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</si>
  <si>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</si>
  <si>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</si>
  <si>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</si>
  <si>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</si>
  <si>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</si>
  <si>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</si>
  <si>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</si>
  <si>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</si>
  <si>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</si>
  <si>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</si>
  <si>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</si>
  <si>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</si>
  <si>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</si>
  <si>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</si>
  <si>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</si>
  <si>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</si>
  <si>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</si>
  <si>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</si>
  <si>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</si>
  <si>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</si>
  <si>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</si>
  <si>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</si>
  <si>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</si>
  <si>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</si>
  <si>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</si>
  <si>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</si>
  <si>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</si>
  <si>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</si>
  <si>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</si>
  <si>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</si>
  <si>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</si>
  <si>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</si>
  <si>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</si>
  <si>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</si>
  <si>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</si>
  <si>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</si>
  <si>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</si>
  <si>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</si>
  <si>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</si>
  <si>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</si>
  <si>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</si>
  <si>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</si>
  <si>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</si>
  <si>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</si>
  <si>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</si>
  <si>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</si>
  <si>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</si>
  <si>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</si>
  <si>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</si>
  <si>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</si>
  <si>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</si>
  <si>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</si>
  <si>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</si>
  <si>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</si>
  <si>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</si>
  <si>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</si>
  <si>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</si>
  <si>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</si>
  <si>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</si>
  <si>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</si>
  <si>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</si>
  <si>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</si>
  <si>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</si>
  <si>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</si>
  <si>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</si>
  <si>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</si>
  <si>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</si>
  <si>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</si>
  <si>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</si>
  <si>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</si>
  <si>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</si>
  <si>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</si>
  <si>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</si>
  <si>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</si>
  <si>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</si>
  <si>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</si>
  <si>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</si>
  <si>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</si>
  <si>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</si>
  <si>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</si>
  <si>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</si>
  <si>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</si>
  <si>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</si>
  <si>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</si>
  <si>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</si>
  <si>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</si>
  <si>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</si>
  <si>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</si>
  <si>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</si>
  <si>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</si>
  <si>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</si>
  <si>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</si>
  <si>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</si>
  <si>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</si>
  <si>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</si>
  <si>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</si>
  <si>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</si>
  <si>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</si>
  <si>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</si>
  <si>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</si>
  <si>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</si>
  <si>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</si>
  <si>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</si>
  <si>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</si>
  <si>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</si>
  <si>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</si>
  <si>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</si>
  <si>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</si>
  <si>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</si>
  <si>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</si>
  <si>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</si>
  <si>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</si>
  <si>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</si>
  <si>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</si>
  <si>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</si>
  <si>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</si>
  <si>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</si>
  <si>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</si>
  <si>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</si>
  <si>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</si>
  <si>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</si>
  <si>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</si>
  <si>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</si>
  <si>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</si>
  <si>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</si>
  <si>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</si>
  <si>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</si>
  <si>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</si>
  <si>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</si>
  <si>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</si>
  <si>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</si>
  <si>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</si>
  <si>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</si>
  <si>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</si>
  <si>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</si>
  <si>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</si>
  <si>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</si>
  <si>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</si>
  <si>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</si>
  <si>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</si>
  <si>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</si>
  <si>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</si>
  <si>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</si>
  <si>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</si>
  <si>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</si>
  <si>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</si>
  <si>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</si>
  <si>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</si>
  <si>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</si>
  <si>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</si>
  <si>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</si>
  <si>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</si>
  <si>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</si>
  <si>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</si>
  <si>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</si>
  <si>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</si>
  <si>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</si>
  <si>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</si>
  <si>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</si>
  <si>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</si>
  <si>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</si>
  <si>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</si>
  <si>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</si>
  <si>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</si>
  <si>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</si>
  <si>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</si>
  <si>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</si>
  <si>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</si>
  <si>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</si>
  <si>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</si>
  <si>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</si>
  <si>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</si>
  <si>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</si>
  <si>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</si>
  <si>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</si>
  <si>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</si>
  <si>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</si>
  <si>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</si>
  <si>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</si>
  <si>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</si>
  <si>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</si>
  <si>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</si>
  <si>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</si>
  <si>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</si>
  <si>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</si>
  <si>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</si>
  <si>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</si>
  <si>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</si>
  <si>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</si>
  <si>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</si>
  <si>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</si>
  <si>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</si>
  <si>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</si>
  <si>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</si>
  <si>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</si>
  <si>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</si>
  <si>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</si>
  <si>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</si>
  <si>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</si>
  <si>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</si>
  <si>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</si>
  <si>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</si>
  <si>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</si>
  <si>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</si>
  <si>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</si>
  <si>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</si>
  <si>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</si>
  <si>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</si>
  <si>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</si>
  <si>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</si>
  <si>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</si>
  <si>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</si>
  <si>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</si>
  <si>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</si>
  <si>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</si>
  <si>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</si>
  <si>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</si>
  <si>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</si>
  <si>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</si>
  <si>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</si>
  <si>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</si>
  <si>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</si>
  <si>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</si>
  <si>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</si>
  <si>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</si>
  <si>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</si>
  <si>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</si>
  <si>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</si>
  <si>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</si>
  <si>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</si>
  <si>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</si>
  <si>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</si>
  <si>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</si>
  <si>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</si>
  <si>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</si>
  <si>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</si>
  <si>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</si>
  <si>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</si>
  <si>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</si>
  <si>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</si>
  <si>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</si>
  <si>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</si>
  <si>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</si>
  <si>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</si>
  <si>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</si>
  <si>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</si>
  <si>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</si>
  <si>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</si>
  <si>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</si>
  <si>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</si>
  <si>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</si>
  <si>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</si>
  <si>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</si>
  <si>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</si>
  <si>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</si>
  <si>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</si>
  <si>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</si>
  <si>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</si>
  <si>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</si>
  <si>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</si>
  <si>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</si>
  <si>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</si>
  <si>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</si>
  <si>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</si>
  <si>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</si>
  <si>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</si>
  <si>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</si>
  <si>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</si>
  <si>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</si>
  <si>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</si>
  <si>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</si>
  <si>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</si>
  <si>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</si>
  <si>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</si>
  <si>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</si>
  <si>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</si>
  <si>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</si>
  <si>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</si>
  <si>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</si>
  <si>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</si>
  <si>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</si>
  <si>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</si>
  <si>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</si>
  <si>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</si>
  <si>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</si>
  <si>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</si>
  <si>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</si>
  <si>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</si>
  <si>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</si>
  <si>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</si>
  <si>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</si>
  <si>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</si>
  <si>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</si>
  <si>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</si>
  <si>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</si>
  <si>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</si>
  <si>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</si>
  <si>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</si>
  <si>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</si>
  <si>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</si>
  <si>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</si>
  <si>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</si>
  <si>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</si>
  <si>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</si>
  <si>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</si>
  <si>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</si>
  <si>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</si>
  <si>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</si>
  <si>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</si>
  <si>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</si>
  <si>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</si>
  <si>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</si>
  <si>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</si>
  <si>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</si>
  <si>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</si>
  <si>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</si>
  <si>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</si>
  <si>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</si>
  <si>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</si>
  <si>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</si>
  <si>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</si>
  <si>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</si>
  <si>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</si>
  <si>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</si>
  <si>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</si>
  <si>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</si>
  <si>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</si>
  <si>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</si>
  <si>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</si>
  <si>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</si>
  <si>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</si>
  <si>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</si>
  <si>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</si>
  <si>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</si>
  <si>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</si>
  <si>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</si>
  <si>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</si>
  <si>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</si>
  <si>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</si>
  <si>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</si>
  <si>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</si>
  <si>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</si>
  <si>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</si>
  <si>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</si>
  <si>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</si>
  <si>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</si>
  <si>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</si>
  <si>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</si>
  <si>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</si>
  <si>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</si>
  <si>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</si>
  <si>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</si>
  <si>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</si>
  <si>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</si>
  <si>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</si>
  <si>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</si>
  <si>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</si>
  <si>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</si>
  <si>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</si>
  <si>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</si>
  <si>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</si>
  <si>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</si>
  <si>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</si>
  <si>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</si>
  <si>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</si>
  <si>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</si>
  <si>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</si>
  <si>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</si>
  <si>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</si>
  <si>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</si>
  <si>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</si>
  <si>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</si>
  <si>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</si>
  <si>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</si>
  <si>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</si>
  <si>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</si>
  <si>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</si>
  <si>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</si>
  <si>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</si>
  <si>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</si>
  <si>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</si>
  <si>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</si>
  <si>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</si>
  <si>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</si>
  <si>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</si>
  <si>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</si>
  <si>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</si>
  <si>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</si>
  <si>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</si>
  <si>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</si>
  <si>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</si>
  <si>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</si>
  <si>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</si>
  <si>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</si>
  <si>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</si>
  <si>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</si>
  <si>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</si>
  <si>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</si>
  <si>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</si>
  <si>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</si>
  <si>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</si>
  <si>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</si>
  <si>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</si>
  <si>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</si>
  <si>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</si>
  <si>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</si>
  <si>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</si>
  <si>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</si>
  <si>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</si>
  <si>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</si>
  <si>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</si>
  <si>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</si>
  <si>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</si>
  <si>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</si>
  <si>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</si>
  <si>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</si>
  <si>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</si>
  <si>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</si>
  <si>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</si>
  <si>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</si>
  <si>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</si>
  <si>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</si>
  <si>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</si>
  <si>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</si>
  <si>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</si>
  <si>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</si>
  <si>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</si>
  <si>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</si>
  <si>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</si>
  <si>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</si>
  <si>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</si>
  <si>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</si>
  <si>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</si>
  <si>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</si>
  <si>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</si>
  <si>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</si>
  <si>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</si>
  <si>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</si>
  <si>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</si>
  <si>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</si>
  <si>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</si>
  <si>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</si>
  <si>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</si>
  <si>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</si>
  <si>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</si>
  <si>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</si>
  <si>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</si>
  <si>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</si>
  <si>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</si>
  <si>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</si>
  <si>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</si>
  <si>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</si>
  <si>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</si>
  <si>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</si>
  <si>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</si>
  <si>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</si>
  <si>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</si>
  <si>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</si>
  <si>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</si>
  <si>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</si>
  <si>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</si>
  <si>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</si>
  <si>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</si>
  <si>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</si>
  <si>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</si>
  <si>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</si>
  <si>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</si>
  <si>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</si>
  <si>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</si>
  <si>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</si>
  <si>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</si>
  <si>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</si>
  <si>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</si>
  <si>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</si>
  <si>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</si>
  <si>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</si>
  <si>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</si>
  <si>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</si>
  <si>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</si>
  <si>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</si>
  <si>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</si>
  <si>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</si>
  <si>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</si>
  <si>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</si>
  <si>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</si>
  <si>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</si>
  <si>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</si>
  <si>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</si>
  <si>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</si>
  <si>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</si>
  <si>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</si>
  <si>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</si>
  <si>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</si>
  <si>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</si>
  <si>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</si>
  <si>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</si>
  <si>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</si>
  <si>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</si>
  <si>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</si>
  <si>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</si>
  <si>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</si>
  <si>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</si>
  <si>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</si>
  <si>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</si>
  <si>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</si>
  <si>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</si>
  <si>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</si>
  <si>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</si>
  <si>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</si>
  <si>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</si>
  <si>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</si>
  <si>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</si>
  <si>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</si>
  <si>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</si>
  <si>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</si>
  <si>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</si>
  <si>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</si>
  <si>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</si>
  <si>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</si>
  <si>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</si>
  <si>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</si>
  <si>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</si>
  <si>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</si>
  <si>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</si>
  <si>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</si>
  <si>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</si>
  <si>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</si>
  <si>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</si>
  <si>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</si>
  <si>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</si>
  <si>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</si>
  <si>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</si>
  <si>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</si>
  <si>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</si>
  <si>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</si>
  <si>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</si>
  <si>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</si>
  <si>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</si>
  <si>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</si>
  <si>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</si>
  <si>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</si>
  <si>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</si>
  <si>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</si>
  <si>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</si>
  <si>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</si>
  <si>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</si>
  <si>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</si>
  <si>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</si>
  <si>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</si>
  <si>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</si>
  <si>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</si>
  <si>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</si>
  <si>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</si>
  <si>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</si>
  <si>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</si>
  <si>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</si>
  <si>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</si>
  <si>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</si>
  <si>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</si>
  <si>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</si>
  <si>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</si>
  <si>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</si>
  <si>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</si>
  <si>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</si>
  <si>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</si>
  <si>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</si>
  <si>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</si>
  <si>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</si>
  <si>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</si>
  <si>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</si>
  <si>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</si>
  <si>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</si>
  <si>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</si>
  <si>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</si>
  <si>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</si>
  <si>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</si>
  <si>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</si>
  <si>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</si>
  <si>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</si>
  <si>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</si>
  <si>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</si>
  <si>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</si>
  <si>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</si>
  <si>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</si>
  <si>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</si>
  <si>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</si>
  <si>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</si>
  <si>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</si>
  <si>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</si>
  <si>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</si>
  <si>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</si>
  <si>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</si>
  <si>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</si>
  <si>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</si>
  <si>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</si>
  <si>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</si>
  <si>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</si>
  <si>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</si>
  <si>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</si>
  <si>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</si>
  <si>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</si>
  <si>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</si>
  <si>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</si>
  <si>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</si>
  <si>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</si>
  <si>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</si>
  <si>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</si>
  <si>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</si>
  <si>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</si>
  <si>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</si>
  <si>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</si>
  <si>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</si>
  <si>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</si>
  <si>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</si>
  <si>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</si>
  <si>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</si>
  <si>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</si>
  <si>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</si>
  <si>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</si>
  <si>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</si>
  <si>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</si>
  <si>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</si>
  <si>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</si>
  <si>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</si>
  <si>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</si>
  <si>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</si>
  <si>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</si>
  <si>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</si>
  <si>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</si>
  <si>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</si>
  <si>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</si>
  <si>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</si>
  <si>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</si>
  <si>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</si>
  <si>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</si>
  <si>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</si>
  <si>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</si>
  <si>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</si>
  <si>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</si>
  <si>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</si>
  <si>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</si>
  <si>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</si>
  <si>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</si>
  <si>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</si>
  <si>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</si>
  <si>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</si>
  <si>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</si>
  <si>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</si>
  <si>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</si>
  <si>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</si>
  <si>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</si>
  <si>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</si>
  <si>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</si>
  <si>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</si>
  <si>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</si>
  <si>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</si>
  <si>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</si>
  <si>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</si>
  <si>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</si>
  <si>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</si>
  <si>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</si>
  <si>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</si>
  <si>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</si>
  <si>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</si>
  <si>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</si>
  <si>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</si>
  <si>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</si>
  <si>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</si>
  <si>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</si>
  <si>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</si>
  <si>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</si>
  <si>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</si>
  <si>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</si>
  <si>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</si>
  <si>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</si>
  <si>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</si>
  <si>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</si>
  <si>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</si>
  <si>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</si>
  <si>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</si>
  <si>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</si>
  <si>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</si>
  <si>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</si>
  <si>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</si>
  <si>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</si>
  <si>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</si>
  <si>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</si>
  <si>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</si>
  <si>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</si>
  <si>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</si>
  <si>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</si>
  <si>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</si>
  <si>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</si>
  <si>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</si>
  <si>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</si>
  <si>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</si>
  <si>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</si>
  <si>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</si>
  <si>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</si>
  <si>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</si>
  <si>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</si>
  <si>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</si>
  <si>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</si>
  <si>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</si>
  <si>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</si>
  <si>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</si>
  <si>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</si>
  <si>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</si>
  <si>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</si>
  <si>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</si>
  <si>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</si>
  <si>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</si>
  <si>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</si>
  <si>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</si>
  <si>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</si>
  <si>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</si>
  <si>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</si>
  <si>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</si>
  <si>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</si>
  <si>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</si>
  <si>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</si>
  <si>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</si>
  <si>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</si>
  <si>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</si>
  <si>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</si>
  <si>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</si>
  <si>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</si>
  <si>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</si>
  <si>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</si>
  <si>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</si>
  <si>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</si>
  <si>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</si>
  <si>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</si>
  <si>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</si>
  <si>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</si>
  <si>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</si>
  <si>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</si>
  <si>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</si>
  <si>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</si>
  <si>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</si>
  <si>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</si>
  <si>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</si>
  <si>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</si>
  <si>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</si>
  <si>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</si>
  <si>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</si>
  <si>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</si>
  <si>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</si>
  <si>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</si>
  <si>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</si>
  <si>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</si>
  <si>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</si>
  <si>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</si>
  <si>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</si>
  <si>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</si>
  <si>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</si>
  <si>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</si>
  <si>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</si>
  <si>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</si>
  <si>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</si>
  <si>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</si>
  <si>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</si>
  <si>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</si>
  <si>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</si>
  <si>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</si>
  <si>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</si>
  <si>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</si>
  <si>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</si>
  <si>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</si>
  <si>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</si>
  <si>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</si>
  <si>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</si>
  <si>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</si>
  <si>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</si>
  <si>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</si>
  <si>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</si>
  <si>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</si>
  <si>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</si>
  <si>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</si>
  <si>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</si>
  <si>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</si>
  <si>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</si>
  <si>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</si>
  <si>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</si>
  <si>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</si>
  <si>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</si>
  <si>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</si>
  <si>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</si>
  <si>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</si>
  <si>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</si>
  <si>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</si>
  <si>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</si>
  <si>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</si>
  <si>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</si>
  <si>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</si>
  <si>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</si>
  <si>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</si>
  <si>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</si>
  <si>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</si>
  <si>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</si>
  <si>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</si>
  <si>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</si>
  <si>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</si>
  <si>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</si>
  <si>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</si>
  <si>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</si>
  <si>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</si>
  <si>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</si>
  <si>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</si>
  <si>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</si>
  <si>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</si>
  <si>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</si>
  <si>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</si>
  <si>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</si>
  <si>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</si>
  <si>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</si>
  <si>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</si>
  <si>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</si>
  <si>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</si>
  <si>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</si>
  <si>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</si>
  <si>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</si>
  <si>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</si>
  <si>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</si>
  <si>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</si>
  <si>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</si>
  <si>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</si>
  <si>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</si>
  <si>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</si>
  <si>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</si>
  <si>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</si>
  <si>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</si>
  <si>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</si>
  <si>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</si>
  <si>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</si>
  <si>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</si>
  <si>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</si>
  <si>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</si>
  <si>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</si>
  <si>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</si>
  <si>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</si>
  <si>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</si>
  <si>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</si>
  <si>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</si>
  <si>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</si>
  <si>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</si>
  <si>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</si>
  <si>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</si>
  <si>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</si>
  <si>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</si>
  <si>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</si>
  <si>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</si>
  <si>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</si>
  <si>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</si>
  <si>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</si>
  <si>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</si>
  <si>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</si>
  <si>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</si>
  <si>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</si>
  <si>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</si>
  <si>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</si>
  <si>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</si>
  <si>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</si>
  <si>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</si>
  <si>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</si>
  <si>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</si>
  <si>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</si>
  <si>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</si>
  <si>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</si>
  <si>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</si>
  <si>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</si>
  <si>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</si>
  <si>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</si>
  <si>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</si>
  <si>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</si>
  <si>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</si>
  <si>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</si>
  <si>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</si>
  <si>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</si>
  <si>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</si>
  <si>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</si>
  <si>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</si>
  <si>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</si>
  <si>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</si>
  <si>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</si>
  <si>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</si>
  <si>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</si>
  <si>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</si>
  <si>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</si>
  <si>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</si>
  <si>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</si>
  <si>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</si>
  <si>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</si>
  <si>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</si>
  <si>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</si>
  <si>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</si>
  <si>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</si>
  <si>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</si>
  <si>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</si>
  <si>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</si>
  <si>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</si>
  <si>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</si>
  <si>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</si>
  <si>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</si>
  <si>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</si>
  <si>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</si>
  <si>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</si>
  <si>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</si>
  <si>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</si>
  <si>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</si>
  <si>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</si>
  <si>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</si>
  <si>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</si>
  <si>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</si>
  <si>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</si>
  <si>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</si>
  <si>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</si>
  <si>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</si>
  <si>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</si>
  <si>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</si>
  <si>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</si>
  <si>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</si>
  <si>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</si>
  <si>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</si>
  <si>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</si>
  <si>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</si>
  <si>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</si>
  <si>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</si>
  <si>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</si>
  <si>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</si>
  <si>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</si>
  <si>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</si>
  <si>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</si>
  <si>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</si>
  <si>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</si>
  <si>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</si>
  <si>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</si>
  <si>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</si>
  <si>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</si>
  <si>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</si>
  <si>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</si>
  <si>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</si>
  <si>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</si>
  <si>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</si>
  <si>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</si>
  <si>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</si>
  <si>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</si>
  <si>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</si>
  <si>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</si>
  <si>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</si>
  <si>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</si>
  <si>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</si>
  <si>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</si>
  <si>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</si>
  <si>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</si>
  <si>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</si>
  <si>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</si>
  <si>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</si>
  <si>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</si>
  <si>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</si>
  <si>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</si>
  <si>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</si>
  <si>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</si>
  <si>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</si>
  <si>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</si>
  <si>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</si>
  <si>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</si>
  <si>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</si>
  <si>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</si>
  <si>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</si>
  <si>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</si>
  <si>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</si>
  <si>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</si>
  <si>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</si>
  <si>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</si>
  <si>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</si>
  <si>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</si>
  <si>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</si>
  <si>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</si>
  <si>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</si>
  <si>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</si>
  <si>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</si>
  <si>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</si>
  <si>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</si>
  <si>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</si>
  <si>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</si>
  <si>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</si>
  <si>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</si>
  <si>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</si>
  <si>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</si>
  <si>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</si>
  <si>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</si>
  <si>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</si>
  <si>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</si>
  <si>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</si>
  <si>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</si>
  <si>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</si>
  <si>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</si>
  <si>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</si>
  <si>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</si>
  <si>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</si>
  <si>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</si>
  <si>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</si>
  <si>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</si>
  <si>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</si>
  <si>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</si>
  <si>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</si>
  <si>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</si>
  <si>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</si>
  <si>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</si>
  <si>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</si>
  <si>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</si>
  <si>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</si>
  <si>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</si>
  <si>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</si>
  <si>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</si>
  <si>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</si>
  <si>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</si>
  <si>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</si>
  <si>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</si>
  <si>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</si>
  <si>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</si>
  <si>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</si>
  <si>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</si>
  <si>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</si>
  <si>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</si>
  <si>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</si>
  <si>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</si>
  <si>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</si>
  <si>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</si>
  <si>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</si>
  <si>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</si>
  <si>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</si>
  <si>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</si>
  <si>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</si>
  <si>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</si>
  <si>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</si>
  <si>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</si>
  <si>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</si>
  <si>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</si>
  <si>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</si>
  <si>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</si>
  <si>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</si>
  <si>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</si>
  <si>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</si>
  <si>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</si>
  <si>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</si>
  <si>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</si>
  <si>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</si>
  <si>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</si>
  <si>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</si>
  <si>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</si>
  <si>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</si>
  <si>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</si>
  <si>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</si>
  <si>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</si>
  <si>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</si>
  <si>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</si>
  <si>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</si>
  <si>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</si>
  <si>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</si>
  <si>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</si>
  <si>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</si>
  <si>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</si>
  <si>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</si>
  <si>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</si>
  <si>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</si>
  <si>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</si>
  <si>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</si>
  <si>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</si>
  <si>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</si>
  <si>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</si>
  <si>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</si>
  <si>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</si>
  <si>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</si>
  <si>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</si>
  <si>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</si>
  <si>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</si>
  <si>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</si>
  <si>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</si>
  <si>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</si>
  <si>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</si>
  <si>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</si>
  <si>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</si>
  <si>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</si>
  <si>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</si>
  <si>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</si>
  <si>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</si>
  <si>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</si>
  <si>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</si>
  <si>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</si>
  <si>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</si>
  <si>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</si>
  <si>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</si>
  <si>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</si>
  <si>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</si>
  <si>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</si>
  <si>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</si>
  <si>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</si>
  <si>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</si>
  <si>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</si>
  <si>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</si>
  <si>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</si>
  <si>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</si>
  <si>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</si>
  <si>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</si>
  <si>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</si>
  <si>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</si>
  <si>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</si>
  <si>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</si>
  <si>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</si>
  <si>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</si>
  <si>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</si>
  <si>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</si>
  <si>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</si>
  <si>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</si>
  <si>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</si>
  <si>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</si>
  <si>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</si>
  <si>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</si>
  <si>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</si>
  <si>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</si>
  <si>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</si>
  <si>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</si>
  <si>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</si>
  <si>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</si>
  <si>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</si>
  <si>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</si>
  <si>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</si>
  <si>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</si>
  <si>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</si>
  <si>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</si>
  <si>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</si>
  <si>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</si>
  <si>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</si>
  <si>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</si>
  <si>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</si>
  <si>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</si>
  <si>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</si>
  <si>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</si>
  <si>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</si>
  <si>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</si>
  <si>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</si>
  <si>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</si>
  <si>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</si>
  <si>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</si>
  <si>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</si>
  <si>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</si>
  <si>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</si>
  <si>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</si>
  <si>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</si>
  <si>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</si>
  <si>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</si>
  <si>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</si>
  <si>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</si>
  <si>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</si>
  <si>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</si>
  <si>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</si>
  <si>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</si>
  <si>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</si>
  <si>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</si>
  <si>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</si>
  <si>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</si>
  <si>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</si>
  <si>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</si>
  <si>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</si>
  <si>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</si>
  <si>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</si>
  <si>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</si>
  <si>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</si>
  <si>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</si>
  <si>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</si>
  <si>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</si>
  <si>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</si>
  <si>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</si>
  <si>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</si>
  <si>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</si>
  <si>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</si>
  <si>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</si>
  <si>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</si>
  <si>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</si>
  <si>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</si>
  <si>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</si>
  <si>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</si>
  <si>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</si>
  <si>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</si>
  <si>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</si>
  <si>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</si>
  <si>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</si>
  <si>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</si>
  <si>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</si>
  <si>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</si>
  <si>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</si>
  <si>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</si>
  <si>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</si>
  <si>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</si>
  <si>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</si>
  <si>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</si>
  <si>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</si>
  <si>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</si>
  <si>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</si>
  <si>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</si>
  <si>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</si>
  <si>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</si>
  <si>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</si>
  <si>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</si>
  <si>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</si>
  <si>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</si>
  <si>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</si>
  <si>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</si>
  <si>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</si>
  <si>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</si>
  <si>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</si>
  <si>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</si>
  <si>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</si>
  <si>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</si>
  <si>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</si>
  <si>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</si>
  <si>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</si>
  <si>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</si>
  <si>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</si>
  <si>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</si>
  <si>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</si>
  <si>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</si>
  <si>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</si>
  <si>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</si>
  <si>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</si>
  <si>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</si>
  <si>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</si>
  <si>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</si>
  <si>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</si>
  <si>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</si>
  <si>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</si>
  <si>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</si>
  <si>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</si>
  <si>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</si>
  <si>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</si>
  <si>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</si>
  <si>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</si>
  <si>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</si>
  <si>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</si>
  <si>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</si>
  <si>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</si>
  <si>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</si>
  <si>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</si>
  <si>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</si>
  <si>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</si>
  <si>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</si>
  <si>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</si>
  <si>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</si>
  <si>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</si>
  <si>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</si>
  <si>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</si>
  <si>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</si>
  <si>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</si>
  <si>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</si>
  <si>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</si>
  <si>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</si>
  <si>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</si>
  <si>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</si>
  <si>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</si>
  <si>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</si>
  <si>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</si>
  <si>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</si>
  <si>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</si>
  <si>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</si>
  <si>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</si>
  <si>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</si>
  <si>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</si>
  <si>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</si>
  <si>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</si>
  <si>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</si>
  <si>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</si>
  <si>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</si>
  <si>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</si>
  <si>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</si>
  <si>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</si>
  <si>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</si>
  <si>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</si>
  <si>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</si>
  <si>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</si>
  <si>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</si>
  <si>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</si>
  <si>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</si>
  <si>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</si>
  <si>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</si>
  <si>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</si>
  <si>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</si>
  <si>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</si>
  <si>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</si>
  <si>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</si>
  <si>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</si>
  <si>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</si>
  <si>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</si>
  <si>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</si>
  <si>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</si>
  <si>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</si>
  <si>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</si>
  <si>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</si>
  <si>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</si>
  <si>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</si>
  <si>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</si>
  <si>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</si>
  <si>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</si>
  <si>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</si>
  <si>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</si>
  <si>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</si>
  <si>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</si>
  <si>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</si>
  <si>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</si>
  <si>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</si>
  <si>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</si>
  <si>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</si>
  <si>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</si>
  <si>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</si>
  <si>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</si>
  <si>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</si>
  <si>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</si>
  <si>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</si>
  <si>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</si>
  <si>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</si>
  <si>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</si>
  <si>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</si>
  <si>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</si>
  <si>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</si>
  <si>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</si>
  <si>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</si>
  <si>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</si>
  <si>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</si>
  <si>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</si>
  <si>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</si>
  <si>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</si>
  <si>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</si>
  <si>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</si>
  <si>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</si>
  <si>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</si>
  <si>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</si>
  <si>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</si>
  <si>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</si>
  <si>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</si>
  <si>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</si>
  <si>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</si>
  <si>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</si>
  <si>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</si>
  <si>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</si>
  <si>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</si>
  <si>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</si>
  <si>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</si>
  <si>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</si>
  <si>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</si>
  <si>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</si>
  <si>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</si>
  <si>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</si>
  <si>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</si>
  <si>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</si>
  <si>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</si>
  <si>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</si>
  <si>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</si>
  <si>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</si>
  <si>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</si>
  <si>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</si>
  <si>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</si>
  <si>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</si>
  <si>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</si>
  <si>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</si>
  <si>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</si>
  <si>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</si>
  <si>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</si>
  <si>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</si>
  <si>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</si>
  <si>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</si>
  <si>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</si>
  <si>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</si>
  <si>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</si>
  <si>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</si>
  <si>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</si>
  <si>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</si>
  <si>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</si>
  <si>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</si>
  <si>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</si>
  <si>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</si>
  <si>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</si>
  <si>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</si>
  <si>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</si>
  <si>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</si>
  <si>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</si>
  <si>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</si>
  <si>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</si>
  <si>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</si>
  <si>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</si>
  <si>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</si>
  <si>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</si>
  <si>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</si>
  <si>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</si>
  <si>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</si>
  <si>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</si>
  <si>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</si>
  <si>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</si>
  <si>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</si>
  <si>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</si>
  <si>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</si>
  <si>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</si>
  <si>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</si>
  <si>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</si>
  <si>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</si>
  <si>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</si>
  <si>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</si>
  <si>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</si>
  <si>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</si>
  <si>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</si>
  <si>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</si>
  <si>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</si>
  <si>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</si>
  <si>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</si>
  <si>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</si>
  <si>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</si>
  <si>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</si>
  <si>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</si>
  <si>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</si>
  <si>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</si>
  <si>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</si>
  <si>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</si>
  <si>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</si>
  <si>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</si>
  <si>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</si>
  <si>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</si>
  <si>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</si>
  <si>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</si>
  <si>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</si>
  <si>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</si>
  <si>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</si>
  <si>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</si>
  <si>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</si>
  <si>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</si>
  <si>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</si>
  <si>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</si>
  <si>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</si>
  <si>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</si>
  <si>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</si>
  <si>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</si>
  <si>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</si>
  <si>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</si>
  <si>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</si>
  <si>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</si>
  <si>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</si>
  <si>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</si>
  <si>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</si>
  <si>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</si>
  <si>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</si>
  <si>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</si>
  <si>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</si>
  <si>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</si>
  <si>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</si>
  <si>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</si>
  <si>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</si>
  <si>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</si>
  <si>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</si>
  <si>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</si>
  <si>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</si>
  <si>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</si>
  <si>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</si>
  <si>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</si>
  <si>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</si>
  <si>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</si>
  <si>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</si>
  <si>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</si>
  <si>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</si>
  <si>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</si>
  <si>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</si>
  <si>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</si>
  <si>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</si>
  <si>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</si>
  <si>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</si>
  <si>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</si>
  <si>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</si>
  <si>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</si>
  <si>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</si>
  <si>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</si>
  <si>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</si>
  <si>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</si>
  <si>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</si>
  <si>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</si>
  <si>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</si>
  <si>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</si>
  <si>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</si>
  <si>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</si>
  <si>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</si>
  <si>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</si>
  <si>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</si>
  <si>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</si>
  <si>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</si>
  <si>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</si>
  <si>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</si>
  <si>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</si>
  <si>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</si>
  <si>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</si>
  <si>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</si>
  <si>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</si>
  <si>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</si>
  <si>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</si>
  <si>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</si>
  <si>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</si>
  <si>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</si>
  <si>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</si>
  <si>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</si>
  <si>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</si>
  <si>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</si>
  <si>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</si>
  <si>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</si>
  <si>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</si>
  <si>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</si>
  <si>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</si>
  <si>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</si>
  <si>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</si>
  <si>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</si>
  <si>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</si>
  <si>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</si>
  <si>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</si>
  <si>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</si>
  <si>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</si>
  <si>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</si>
  <si>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</si>
  <si>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</si>
  <si>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</si>
  <si>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</si>
  <si>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</si>
  <si>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</si>
  <si>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</si>
  <si>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</si>
  <si>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</si>
  <si>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</si>
  <si>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</si>
  <si>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</si>
  <si>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</si>
  <si>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</si>
  <si>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</si>
  <si>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</si>
  <si>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</si>
  <si>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</si>
  <si>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</si>
  <si>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</si>
  <si>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</si>
  <si>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</si>
  <si>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</si>
  <si>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</si>
  <si>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</si>
  <si>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</si>
  <si>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</si>
  <si>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</si>
  <si>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</si>
  <si>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</si>
  <si>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</si>
  <si>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</si>
  <si>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</si>
  <si>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</si>
  <si>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</si>
  <si>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</si>
  <si>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</si>
  <si>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</si>
  <si>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</si>
  <si>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</si>
  <si>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</si>
  <si>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</si>
  <si>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</si>
  <si>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</si>
  <si>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</si>
  <si>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</si>
  <si>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</si>
  <si>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</si>
  <si>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</si>
  <si>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</si>
  <si>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</si>
  <si>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</si>
  <si>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</si>
  <si>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</si>
  <si>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</si>
  <si>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</si>
  <si>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</si>
  <si>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</si>
  <si>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</si>
  <si>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</si>
  <si>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</si>
  <si>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</si>
  <si>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</si>
  <si>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</si>
  <si>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</si>
  <si>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</si>
  <si>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</si>
  <si>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</si>
  <si>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</si>
  <si>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</si>
  <si>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</si>
  <si>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</si>
  <si>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</si>
  <si>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</si>
  <si>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</si>
  <si>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</si>
  <si>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</si>
  <si>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</si>
  <si>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</si>
  <si>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</si>
  <si>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</si>
  <si>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</si>
  <si>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</si>
  <si>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</si>
  <si>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</si>
  <si>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</si>
  <si>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</si>
  <si>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</si>
  <si>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</si>
  <si>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</si>
  <si>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</si>
  <si>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</si>
  <si>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</si>
  <si>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</si>
  <si>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</si>
  <si>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</si>
  <si>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</si>
  <si>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</si>
  <si>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</si>
  <si>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</si>
  <si>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</si>
  <si>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</si>
  <si>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</si>
  <si>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</si>
  <si>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</si>
  <si>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</si>
  <si>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</si>
  <si>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</si>
  <si>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</si>
  <si>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</si>
  <si>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</si>
  <si>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</si>
  <si>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</si>
  <si>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</si>
  <si>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</si>
  <si>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</si>
  <si>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</si>
  <si>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</si>
  <si>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</si>
  <si>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</si>
  <si>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</si>
  <si>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</si>
  <si>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</si>
  <si>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</si>
  <si>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</si>
  <si>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</si>
  <si>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</si>
  <si>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</si>
  <si>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</si>
  <si>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</si>
  <si>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</si>
  <si>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</si>
  <si>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</si>
  <si>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</si>
  <si>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</si>
  <si>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</si>
  <si>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</si>
  <si>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</si>
  <si>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</si>
  <si>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</si>
  <si>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</si>
  <si>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</si>
  <si>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</si>
  <si>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</si>
  <si>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</si>
  <si>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</si>
  <si>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</si>
  <si>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</si>
  <si>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</si>
  <si>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</si>
  <si>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</si>
  <si>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</si>
  <si>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</si>
  <si>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</si>
  <si>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</si>
  <si>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</si>
  <si>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</si>
  <si>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</si>
  <si>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</si>
  <si>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</si>
  <si>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</si>
  <si>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</si>
  <si>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</si>
  <si>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</si>
  <si>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</si>
  <si>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</si>
  <si>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</si>
  <si>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</si>
  <si>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</si>
  <si>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</si>
  <si>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</si>
  <si>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</si>
  <si>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</si>
  <si>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</si>
  <si>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</si>
  <si>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</si>
  <si>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</si>
  <si>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</si>
  <si>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</si>
  <si>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</si>
  <si>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</si>
  <si>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</si>
  <si>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</si>
  <si>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</si>
  <si>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</si>
  <si>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</si>
  <si>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</si>
  <si>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</si>
  <si>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</si>
  <si>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</si>
  <si>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</si>
  <si>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</si>
  <si>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</si>
  <si>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</si>
  <si>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</si>
  <si>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</si>
  <si>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</si>
  <si>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</si>
  <si>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</si>
  <si>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</si>
  <si>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</si>
  <si>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</si>
  <si>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</si>
  <si>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</si>
  <si>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</si>
  <si>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</si>
  <si>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</si>
  <si>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</si>
  <si>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</si>
  <si>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</si>
  <si>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</si>
  <si>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</si>
  <si>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</si>
  <si>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</si>
  <si>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</si>
  <si>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</si>
  <si>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</si>
  <si>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</si>
  <si>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</si>
  <si>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</si>
  <si>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</si>
  <si>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</si>
  <si>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</si>
  <si>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</si>
  <si>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</si>
  <si>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</si>
  <si>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</si>
  <si>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</si>
  <si>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</si>
  <si>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</si>
  <si>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</si>
  <si>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</si>
  <si>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</si>
  <si>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</si>
  <si>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</si>
  <si>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</si>
  <si>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</si>
  <si>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</si>
  <si>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</si>
  <si>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</si>
  <si>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</si>
  <si>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</si>
  <si>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</si>
  <si>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</si>
  <si>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</si>
  <si>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</si>
  <si>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</si>
  <si>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</si>
  <si>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</si>
  <si>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</si>
  <si>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</si>
  <si>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</si>
  <si>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</si>
  <si>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</si>
  <si>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</si>
  <si>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</si>
  <si>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</si>
  <si>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</si>
  <si>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</si>
  <si>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</si>
  <si>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</si>
  <si>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</si>
  <si>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</si>
  <si>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</si>
  <si>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</si>
  <si>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</si>
  <si>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</si>
  <si>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</si>
  <si>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</si>
  <si>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</si>
  <si>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</si>
  <si>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</si>
  <si>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</si>
  <si>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</si>
  <si>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</si>
  <si>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</si>
  <si>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</si>
  <si>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</si>
  <si>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</si>
  <si>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</si>
  <si>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</si>
  <si>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</si>
  <si>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</si>
  <si>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</si>
  <si>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</si>
  <si>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</si>
  <si>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</si>
  <si>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</si>
  <si>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</si>
  <si>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</si>
  <si>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</si>
  <si>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</si>
  <si>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</si>
  <si>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</si>
  <si>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</si>
  <si>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</si>
  <si>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</si>
  <si>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</si>
  <si>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</si>
  <si>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</si>
  <si>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</si>
  <si>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</si>
  <si>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</si>
  <si>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</si>
  <si>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</si>
  <si>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</si>
  <si>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</si>
  <si>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</si>
  <si>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</si>
  <si>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</si>
  <si>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</si>
  <si>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</si>
  <si>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</si>
  <si>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</si>
  <si>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</si>
  <si>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</si>
  <si>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</si>
  <si>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</si>
  <si>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</si>
  <si>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</si>
  <si>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</si>
  <si>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</si>
  <si>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</si>
  <si>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</si>
  <si>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</si>
  <si>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</si>
  <si>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</si>
  <si>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</si>
  <si>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</si>
  <si>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</si>
  <si>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</si>
  <si>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</si>
  <si>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</si>
  <si>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</si>
  <si>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</si>
  <si>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</si>
  <si>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</si>
  <si>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</si>
  <si>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</si>
  <si>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</si>
  <si>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</si>
  <si>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</si>
  <si>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</si>
  <si>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</si>
  <si>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</si>
  <si>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</si>
  <si>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</si>
  <si>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</si>
  <si>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</si>
  <si>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</si>
  <si>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</si>
  <si>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</si>
  <si>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</si>
  <si>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</si>
  <si>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</si>
  <si>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</si>
  <si>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</si>
  <si>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</si>
  <si>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</si>
  <si>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</si>
  <si>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</si>
  <si>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</si>
  <si>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</si>
  <si>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</si>
  <si>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</si>
  <si>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</si>
  <si>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</si>
  <si>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</si>
  <si>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</si>
  <si>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</si>
  <si>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</si>
  <si>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</si>
  <si>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</si>
  <si>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</si>
  <si>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</si>
  <si>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</si>
  <si>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</si>
  <si>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</si>
  <si>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</si>
  <si>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</si>
  <si>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</si>
  <si>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</si>
  <si>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</si>
  <si>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</si>
  <si>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</si>
  <si>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</si>
  <si>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</si>
  <si>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</si>
  <si>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</si>
  <si>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</si>
  <si>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</si>
  <si>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</si>
  <si>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</si>
  <si>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</si>
  <si>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</si>
  <si>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</si>
  <si>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</si>
  <si>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</si>
  <si>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</si>
  <si>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</si>
  <si>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</si>
  <si>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</si>
  <si>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</si>
  <si>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</si>
  <si>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</si>
  <si>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</si>
  <si>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</si>
  <si>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</si>
  <si>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</si>
  <si>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</si>
  <si>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</si>
  <si>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</si>
  <si>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</si>
  <si>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</si>
  <si>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</si>
  <si>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</si>
  <si>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</si>
  <si>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</si>
  <si>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</si>
  <si>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</si>
  <si>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</si>
  <si>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</si>
  <si>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</si>
  <si>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</si>
  <si>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</si>
  <si>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</si>
  <si>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</si>
  <si>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</si>
  <si>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</si>
  <si>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</si>
  <si>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</si>
  <si>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</si>
  <si>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</si>
  <si>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</si>
  <si>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</si>
  <si>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</si>
  <si>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</si>
  <si>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</si>
  <si>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</si>
  <si>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</si>
  <si>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</si>
  <si>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</si>
  <si>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</si>
  <si>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</si>
  <si>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</si>
  <si>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</si>
  <si>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</si>
  <si>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</si>
  <si>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</si>
  <si>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</si>
  <si>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</si>
  <si>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</si>
  <si>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</si>
  <si>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</si>
  <si>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</si>
  <si>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</si>
  <si>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</si>
  <si>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</si>
  <si>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</si>
  <si>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</si>
  <si>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</si>
  <si>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</si>
  <si>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</si>
  <si>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</si>
  <si>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</si>
  <si>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</si>
  <si>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</si>
  <si>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</si>
  <si>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</si>
  <si>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</si>
  <si>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</si>
  <si>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</si>
  <si>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</si>
  <si>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</si>
  <si>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</si>
  <si>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</si>
  <si>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</si>
  <si>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</si>
  <si>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</si>
  <si>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</si>
  <si>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</si>
  <si>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</si>
  <si>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</si>
  <si>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</si>
  <si>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</si>
  <si>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</si>
  <si>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</si>
  <si>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</si>
  <si>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</si>
  <si>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</si>
  <si>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</si>
  <si>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</si>
  <si>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</si>
  <si>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</si>
  <si>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</si>
  <si>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</si>
  <si>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</si>
  <si>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</si>
  <si>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</si>
  <si>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</si>
  <si>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</si>
  <si>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</si>
  <si>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</si>
  <si>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</si>
  <si>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</si>
  <si>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</si>
  <si>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</si>
  <si>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</si>
  <si>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</si>
  <si>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</si>
  <si>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</si>
  <si>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</si>
  <si>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</si>
  <si>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</si>
  <si>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</si>
  <si>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</si>
  <si>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</si>
  <si>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</si>
  <si>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</si>
  <si>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</si>
  <si>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</si>
  <si>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</si>
  <si>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</si>
  <si>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</si>
  <si>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</si>
  <si>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</si>
  <si>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</si>
  <si>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</si>
  <si>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</si>
  <si>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</si>
  <si>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</si>
  <si>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</si>
  <si>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</si>
  <si>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</si>
  <si>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</si>
  <si>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</si>
  <si>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</si>
  <si>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</si>
  <si>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</si>
  <si>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</si>
  <si>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</si>
  <si>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</si>
  <si>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</si>
  <si>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</si>
  <si>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</si>
  <si>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</si>
  <si>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</si>
  <si>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</si>
  <si>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</si>
  <si>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</si>
  <si>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</si>
  <si>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</si>
  <si>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</si>
  <si>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</si>
  <si>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</si>
  <si>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</si>
  <si>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</si>
  <si>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</si>
  <si>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</si>
  <si>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</si>
  <si>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</si>
  <si>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</si>
  <si>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</si>
  <si>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</si>
  <si>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</si>
  <si>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</si>
  <si>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</si>
  <si>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</si>
  <si>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</si>
  <si>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</si>
  <si>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</si>
  <si>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</si>
  <si>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</si>
  <si>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</si>
  <si>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</si>
  <si>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</si>
  <si>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</si>
  <si>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</si>
  <si>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</si>
  <si>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</si>
  <si>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</si>
  <si>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</si>
  <si>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</si>
  <si>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</si>
  <si>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</si>
  <si>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</si>
  <si>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</si>
  <si>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</si>
  <si>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</si>
  <si>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</si>
  <si>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</si>
  <si>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</si>
  <si>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</si>
  <si>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</si>
  <si>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</si>
  <si>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</si>
  <si>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</si>
  <si>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</si>
  <si>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</si>
  <si>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</si>
  <si>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</si>
  <si>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</si>
  <si>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</si>
  <si>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</si>
  <si>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</si>
  <si>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</si>
  <si>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</si>
  <si>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</si>
  <si>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</si>
  <si>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</si>
  <si>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</si>
  <si>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</si>
  <si>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</si>
  <si>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</si>
  <si>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</si>
  <si>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</si>
  <si>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</si>
  <si>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</si>
  <si>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</si>
  <si>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</si>
  <si>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</si>
  <si>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</si>
  <si>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</si>
  <si>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</si>
  <si>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</si>
  <si>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</si>
  <si>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</si>
  <si>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</si>
  <si>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</si>
  <si>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</si>
  <si>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</si>
  <si>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</si>
  <si>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</si>
  <si>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</si>
  <si>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</si>
  <si>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</si>
  <si>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</si>
  <si>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</si>
  <si>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</si>
  <si>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</si>
  <si>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</si>
  <si>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</si>
  <si>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</si>
  <si>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</si>
  <si>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</si>
  <si>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</si>
  <si>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</si>
  <si>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</si>
  <si>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</si>
  <si>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</si>
  <si>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</si>
  <si>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</si>
  <si>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</si>
  <si>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</si>
  <si>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</si>
  <si>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</si>
  <si>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</si>
  <si>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</si>
  <si>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</si>
  <si>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</si>
  <si>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</si>
  <si>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</si>
  <si>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</si>
  <si>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</si>
  <si>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</si>
  <si>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</si>
  <si>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</si>
  <si>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</si>
  <si>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</si>
  <si>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</si>
  <si>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</si>
  <si>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</si>
  <si>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</si>
  <si>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</si>
  <si>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</si>
  <si>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</si>
  <si>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</si>
  <si>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</si>
  <si>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</si>
  <si>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</si>
  <si>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</si>
  <si>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</si>
  <si>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</si>
  <si>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</si>
  <si>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</si>
  <si>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</si>
  <si>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</si>
  <si>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</si>
  <si>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</si>
  <si>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</si>
  <si>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</si>
  <si>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</si>
  <si>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</si>
  <si>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</si>
  <si>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</si>
  <si>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</si>
  <si>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</si>
  <si>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</si>
  <si>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</si>
  <si>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</si>
  <si>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</si>
  <si>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</si>
  <si>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</si>
  <si>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</si>
  <si>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</si>
  <si>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</si>
  <si>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</si>
  <si>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</si>
  <si>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</si>
  <si>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</si>
  <si>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</si>
  <si>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</si>
  <si>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</si>
  <si>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</si>
  <si>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</si>
  <si>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</si>
  <si>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</si>
  <si>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</si>
  <si>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</si>
  <si>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</si>
  <si>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</si>
  <si>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</si>
  <si>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</si>
  <si>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</si>
  <si>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</si>
  <si>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</si>
  <si>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</si>
  <si>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</si>
  <si>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</si>
  <si>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</si>
  <si>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</si>
  <si>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</si>
  <si>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</si>
  <si>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</si>
  <si>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</si>
  <si>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</si>
  <si>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</si>
  <si>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</si>
  <si>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</si>
  <si>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</si>
  <si>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</si>
  <si>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</si>
  <si>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</si>
  <si>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</si>
  <si>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</si>
  <si>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</si>
  <si>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</si>
  <si>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</si>
  <si>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</si>
  <si>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</si>
  <si>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</si>
  <si>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</si>
  <si>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</si>
  <si>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</si>
  <si>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</si>
  <si>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</si>
  <si>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</si>
  <si>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</si>
  <si>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</si>
  <si>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</si>
  <si>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</si>
  <si>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</si>
  <si>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</si>
  <si>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</si>
  <si>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</si>
  <si>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</si>
  <si>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</si>
  <si>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</si>
  <si>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</si>
  <si>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</si>
  <si>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</si>
  <si>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</si>
  <si>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</si>
  <si>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</si>
  <si>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</si>
  <si>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</si>
  <si>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</si>
  <si>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</si>
  <si>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</si>
  <si>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</si>
  <si>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</si>
  <si>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</si>
  <si>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</si>
  <si>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</si>
  <si>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</si>
  <si>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</si>
  <si>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</si>
  <si>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</si>
  <si>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</si>
  <si>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</si>
  <si>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</si>
  <si>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</si>
  <si>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</si>
  <si>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</si>
  <si>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</si>
  <si>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</si>
  <si>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</si>
  <si>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</si>
  <si>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</si>
  <si>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</si>
  <si>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</si>
  <si>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</si>
  <si>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</si>
  <si>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</si>
  <si>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</si>
  <si>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</si>
  <si>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</si>
  <si>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</si>
  <si>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</si>
  <si>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</si>
  <si>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</si>
  <si>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</si>
  <si>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</si>
  <si>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</si>
  <si>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</si>
  <si>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</si>
  <si>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</si>
  <si>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</si>
  <si>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</si>
  <si>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</si>
  <si>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</si>
  <si>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</si>
  <si>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</si>
  <si>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</si>
  <si>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</si>
  <si>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</si>
  <si>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</si>
  <si>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</si>
  <si>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</si>
  <si>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</si>
  <si>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</si>
  <si>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</si>
  <si>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</si>
  <si>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</si>
  <si>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</si>
  <si>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</si>
  <si>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</si>
  <si>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</si>
  <si>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</si>
  <si>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</si>
  <si>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</si>
  <si>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</si>
  <si>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</si>
  <si>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</si>
  <si>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</si>
  <si>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</si>
  <si>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</si>
  <si>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</si>
  <si>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</si>
  <si>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</si>
  <si>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</si>
  <si>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</si>
  <si>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</si>
  <si>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</si>
  <si>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</si>
  <si>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</si>
  <si>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</si>
  <si>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</si>
  <si>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</si>
  <si>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</si>
  <si>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</si>
  <si>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</si>
  <si>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</si>
  <si>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</si>
  <si>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</si>
  <si>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</si>
  <si>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</si>
  <si>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</si>
  <si>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</si>
  <si>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</si>
  <si>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</si>
  <si>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</si>
  <si>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</si>
  <si>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</si>
  <si>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</si>
  <si>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</si>
  <si>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</si>
  <si>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</si>
  <si>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</si>
  <si>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</si>
  <si>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</si>
  <si>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</si>
  <si>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</si>
  <si>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</si>
  <si>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</si>
  <si>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</si>
  <si>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</si>
  <si>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</si>
  <si>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</si>
  <si>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</si>
  <si>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</si>
  <si>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</si>
  <si>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</si>
  <si>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</si>
  <si>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</si>
  <si>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</si>
  <si>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</si>
  <si>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</si>
  <si>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</si>
  <si>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</si>
  <si>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</si>
  <si>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</si>
  <si>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</si>
  <si>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</si>
  <si>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</si>
  <si>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</si>
  <si>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</si>
  <si>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</si>
  <si>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</si>
  <si>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</si>
  <si>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</si>
  <si>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</si>
  <si>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</si>
  <si>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</si>
  <si>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</si>
  <si>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</si>
  <si>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</si>
  <si>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</si>
  <si>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</si>
  <si>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</si>
  <si>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</si>
  <si>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</si>
  <si>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</si>
  <si>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</si>
  <si>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</si>
  <si>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</si>
  <si>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</si>
  <si>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</si>
  <si>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</si>
  <si>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</si>
  <si>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</si>
  <si>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</si>
  <si>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</si>
  <si>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</si>
  <si>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</si>
  <si>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</si>
  <si>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</si>
  <si>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</si>
  <si>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</si>
  <si>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</si>
  <si>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</si>
  <si>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</si>
  <si>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</si>
  <si>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</si>
  <si>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</si>
  <si>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</si>
  <si>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</si>
  <si>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</si>
  <si>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</si>
  <si>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</si>
  <si>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</si>
  <si>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</si>
  <si>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</si>
  <si>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</si>
  <si>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</si>
  <si>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</si>
  <si>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</si>
  <si>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</si>
  <si>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</si>
  <si>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</si>
  <si>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</si>
  <si>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</si>
  <si>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</si>
  <si>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</si>
  <si>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</si>
  <si>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</si>
  <si>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</si>
  <si>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</si>
  <si>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</si>
  <si>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</si>
  <si>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</si>
  <si>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</si>
  <si>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</si>
  <si>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</si>
  <si>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</si>
  <si>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</si>
  <si>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</si>
  <si>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</si>
  <si>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</si>
  <si>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</si>
  <si>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</si>
  <si>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</si>
  <si>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</si>
  <si>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</si>
  <si>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</si>
  <si>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</si>
  <si>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</si>
  <si>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</si>
  <si>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</si>
  <si>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</si>
  <si>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</si>
  <si>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</si>
  <si>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</si>
  <si>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</si>
  <si>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</si>
  <si>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</si>
  <si>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</si>
  <si>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</si>
  <si>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</si>
  <si>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</si>
  <si>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</si>
  <si>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</si>
  <si>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</si>
  <si>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</si>
  <si>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</si>
  <si>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</si>
  <si>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</si>
  <si>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</si>
  <si>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</si>
  <si>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</si>
  <si>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</si>
  <si>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</si>
  <si>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</si>
  <si>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</si>
  <si>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</si>
  <si>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</si>
  <si>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</si>
  <si>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</si>
  <si>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</si>
  <si>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</si>
  <si>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</si>
  <si>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</si>
  <si>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</si>
  <si>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</si>
  <si>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</si>
  <si>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</si>
  <si>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</si>
  <si>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</si>
  <si>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</si>
  <si>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</si>
  <si>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</si>
  <si>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</si>
  <si>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</si>
  <si>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</si>
  <si>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</si>
  <si>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</si>
  <si>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</si>
  <si>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</si>
  <si>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</si>
  <si>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</si>
  <si>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</si>
  <si>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</si>
  <si>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</si>
  <si>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</si>
  <si>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</si>
  <si>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</si>
  <si>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</si>
  <si>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</si>
  <si>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</si>
  <si>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</si>
  <si>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</si>
  <si>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</si>
  <si>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</si>
  <si>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</si>
  <si>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</si>
  <si>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</si>
  <si>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</si>
  <si>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</si>
  <si>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</si>
  <si>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</si>
  <si>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</si>
  <si>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</si>
  <si>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</si>
  <si>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</si>
  <si>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</si>
  <si>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</si>
  <si>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</si>
  <si>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</si>
  <si>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</si>
  <si>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</si>
  <si>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</si>
  <si>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</si>
  <si>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</si>
  <si>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</si>
  <si>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</si>
  <si>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</si>
  <si>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</si>
  <si>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</si>
  <si>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</si>
  <si>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</si>
  <si>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</si>
  <si>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</si>
  <si>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</si>
  <si>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</si>
  <si>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</si>
  <si>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</si>
  <si>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</si>
  <si>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</si>
  <si>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</si>
  <si>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</si>
  <si>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</si>
  <si>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</si>
  <si>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</si>
  <si>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</si>
  <si>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</si>
  <si>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</si>
  <si>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</si>
  <si>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</si>
  <si>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</si>
  <si>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</si>
  <si>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</si>
  <si>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</si>
  <si>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</si>
  <si>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</si>
  <si>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</si>
  <si>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</si>
  <si>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</si>
  <si>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</si>
  <si>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</si>
  <si>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</si>
  <si>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</si>
  <si>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</si>
  <si>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</si>
  <si>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</si>
  <si>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</si>
  <si>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</si>
  <si>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</si>
  <si>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</si>
  <si>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</si>
  <si>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</si>
  <si>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</si>
  <si>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</si>
  <si>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</si>
  <si>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</si>
  <si>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</si>
  <si>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</si>
  <si>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</si>
  <si>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</si>
  <si>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</si>
  <si>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</si>
  <si>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</si>
  <si>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</si>
  <si>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</si>
  <si>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</si>
  <si>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</si>
  <si>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</si>
  <si>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</si>
  <si>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</si>
  <si>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</si>
  <si>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</si>
  <si>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</si>
  <si>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</si>
  <si>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</si>
  <si>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</si>
  <si>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</si>
  <si>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</si>
  <si>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</si>
  <si>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</si>
  <si>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</si>
  <si>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</si>
  <si>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</si>
  <si>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</si>
  <si>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</si>
  <si>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</si>
  <si>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</si>
  <si>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</si>
  <si>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</si>
  <si>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</si>
  <si>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</si>
  <si>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</si>
  <si>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</si>
  <si>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</si>
  <si>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</si>
  <si>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</si>
  <si>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</si>
  <si>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</si>
  <si>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</si>
  <si>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</si>
  <si>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</si>
  <si>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</si>
  <si>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</si>
  <si>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</si>
  <si>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</si>
  <si>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</si>
  <si>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</si>
  <si>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</si>
  <si>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</si>
  <si>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</si>
  <si>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</si>
  <si>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</si>
  <si>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</si>
  <si>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</si>
  <si>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</si>
  <si>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</si>
  <si>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</si>
  <si>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</si>
  <si>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</si>
  <si>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</si>
  <si>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</si>
  <si>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</si>
  <si>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</si>
  <si>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</si>
  <si>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</si>
  <si>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</si>
  <si>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</si>
  <si>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</si>
  <si>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</si>
  <si>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</si>
  <si>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</si>
  <si>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</si>
  <si>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</si>
  <si>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</si>
  <si>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</si>
  <si>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</si>
  <si>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</si>
  <si>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</si>
  <si>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</si>
  <si>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</si>
  <si>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</si>
  <si>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</si>
  <si>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</si>
  <si>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</si>
  <si>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</si>
  <si>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</si>
  <si>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</si>
  <si>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</si>
  <si>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</si>
  <si>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</si>
  <si>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</si>
  <si>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</si>
  <si>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</si>
  <si>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</si>
  <si>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</si>
  <si>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</si>
  <si>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</si>
  <si>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</si>
  <si>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</si>
  <si>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</si>
  <si>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</si>
  <si>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</si>
  <si>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</si>
  <si>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</si>
  <si>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</si>
  <si>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</si>
  <si>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</si>
  <si>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</si>
  <si>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</si>
  <si>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</si>
  <si>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</si>
  <si>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</si>
  <si>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</si>
  <si>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</si>
  <si>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</si>
  <si>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</si>
  <si>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</si>
  <si>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</si>
  <si>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</si>
  <si>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</si>
  <si>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</si>
  <si>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</si>
  <si>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</si>
  <si>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</si>
  <si>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</si>
  <si>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</si>
  <si>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</si>
  <si>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</si>
  <si>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</si>
  <si>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</si>
  <si>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</si>
  <si>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</si>
  <si>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</si>
  <si>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</si>
  <si>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</si>
  <si>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</si>
  <si>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</si>
  <si>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</si>
  <si>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</si>
  <si>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</si>
  <si>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</si>
  <si>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</si>
  <si>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</si>
  <si>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</si>
  <si>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</si>
  <si>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</si>
  <si>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</si>
  <si>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</si>
  <si>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</si>
  <si>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</si>
  <si>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</si>
  <si>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</si>
  <si>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</si>
  <si>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</si>
  <si>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</si>
  <si>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</si>
  <si>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</si>
  <si>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</si>
  <si>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</si>
  <si>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</si>
  <si>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</si>
  <si>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</si>
  <si>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</si>
  <si>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</si>
  <si>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</si>
  <si>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</si>
  <si>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</si>
  <si>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</si>
  <si>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</si>
  <si>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</si>
  <si>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</si>
  <si>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</si>
  <si>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</si>
  <si>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</si>
  <si>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</si>
  <si>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</si>
  <si>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</si>
  <si>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</si>
  <si>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</si>
  <si>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</si>
  <si>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</si>
  <si>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</si>
  <si>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</si>
  <si>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</si>
  <si>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</si>
  <si>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</si>
  <si>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</si>
  <si>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</si>
  <si>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</si>
  <si>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</si>
  <si>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</si>
  <si>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</si>
  <si>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</si>
  <si>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</si>
  <si>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</si>
  <si>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</si>
  <si>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</si>
  <si>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</si>
  <si>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</si>
  <si>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</si>
  <si>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</si>
  <si>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</si>
  <si>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</si>
  <si>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</si>
  <si>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</si>
  <si>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</si>
  <si>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</si>
  <si>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</si>
  <si>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</si>
  <si>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</si>
  <si>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</si>
  <si>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</si>
  <si>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</si>
  <si>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</si>
  <si>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</si>
  <si>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</si>
  <si>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</si>
  <si>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</si>
  <si>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</si>
  <si>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</si>
  <si>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</si>
  <si>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</si>
  <si>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</si>
  <si>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</si>
  <si>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</si>
  <si>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</si>
  <si>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</si>
  <si>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</si>
  <si>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</si>
  <si>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</si>
  <si>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</si>
  <si>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</si>
  <si>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</si>
  <si>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</si>
  <si>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</si>
  <si>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</si>
  <si>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</si>
  <si>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</si>
  <si>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</si>
  <si>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</si>
  <si>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</si>
  <si>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</si>
  <si>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</si>
  <si>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</si>
  <si>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</si>
  <si>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</si>
  <si>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</si>
  <si>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</si>
  <si>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</si>
  <si>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</si>
  <si>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</si>
  <si>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</si>
  <si>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</si>
  <si>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</si>
  <si>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</si>
  <si>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</si>
  <si>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</si>
  <si>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</si>
  <si>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</si>
  <si>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</si>
  <si>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</si>
  <si>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</si>
  <si>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</si>
  <si>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</si>
  <si>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</si>
  <si>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</si>
  <si>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</si>
  <si>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</si>
  <si>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</si>
  <si>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</si>
  <si>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</si>
  <si>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</si>
  <si>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</si>
  <si>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</si>
  <si>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</si>
  <si>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</si>
  <si>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</si>
  <si>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</si>
  <si>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</si>
  <si>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</si>
  <si>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</si>
  <si>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</si>
  <si>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</si>
  <si>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</si>
  <si>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</si>
  <si>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</si>
  <si>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</si>
  <si>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</si>
  <si>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</si>
  <si>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</si>
  <si>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</si>
  <si>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</si>
  <si>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</si>
  <si>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</si>
  <si>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</si>
  <si>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</si>
  <si>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</si>
  <si>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</si>
  <si>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</si>
  <si>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</si>
  <si>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</si>
  <si>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</si>
  <si>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</si>
  <si>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</si>
  <si>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</si>
  <si>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</si>
  <si>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</si>
  <si>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</si>
  <si>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</si>
  <si>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</si>
  <si>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</si>
  <si>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</si>
  <si>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</si>
  <si>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</si>
  <si>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</si>
  <si>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</si>
  <si>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</si>
  <si>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</si>
  <si>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</si>
  <si>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</si>
  <si>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</si>
  <si>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</si>
  <si>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</si>
  <si>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</si>
  <si>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</si>
  <si>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</si>
  <si>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</si>
  <si>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</si>
  <si>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</si>
  <si>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</si>
  <si>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</si>
  <si>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</si>
  <si>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</si>
  <si>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</si>
  <si>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</si>
  <si>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</si>
  <si>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</si>
  <si>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</si>
  <si>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</si>
  <si>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</si>
  <si>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</si>
  <si>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</si>
  <si>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</si>
  <si>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</si>
  <si>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</si>
  <si>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</si>
  <si>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</si>
  <si>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</si>
  <si>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</si>
  <si>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</si>
  <si>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</si>
  <si>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</si>
  <si>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</si>
  <si>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</si>
  <si>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</si>
  <si>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</si>
  <si>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</si>
  <si>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</si>
  <si>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</si>
  <si>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</si>
  <si>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</si>
  <si>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</si>
  <si>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</si>
  <si>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</si>
  <si>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</si>
  <si>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</si>
  <si>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</si>
  <si>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</si>
  <si>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</si>
  <si>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</si>
  <si>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</si>
  <si>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</si>
  <si>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</si>
  <si>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</si>
  <si>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</si>
  <si>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</si>
  <si>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</si>
  <si>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</si>
  <si>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</si>
  <si>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</si>
  <si>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</si>
  <si>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</si>
  <si>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</si>
  <si>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</si>
  <si>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</si>
  <si>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</si>
  <si>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</si>
  <si>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</si>
  <si>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</si>
  <si>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</si>
  <si>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</si>
  <si>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</si>
  <si>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</si>
  <si>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</si>
  <si>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</si>
  <si>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</si>
  <si>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</si>
  <si>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</si>
  <si>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</si>
  <si>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</si>
  <si>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</si>
  <si>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</si>
  <si>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</si>
  <si>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</si>
  <si>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</si>
  <si>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</si>
  <si>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</si>
  <si>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</si>
  <si>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</si>
  <si>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</si>
  <si>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</si>
  <si>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</si>
  <si>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</si>
  <si>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</si>
  <si>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</si>
  <si>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</si>
  <si>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</si>
  <si>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</si>
  <si>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</si>
  <si>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</si>
  <si>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</si>
  <si>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</si>
  <si>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</si>
  <si>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</si>
  <si>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</si>
  <si>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</si>
  <si>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</si>
  <si>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</si>
  <si>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</si>
  <si>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</si>
  <si>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</si>
  <si>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</si>
  <si>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</si>
  <si>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</si>
  <si>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</si>
  <si>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</si>
  <si>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</si>
  <si>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</si>
  <si>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</si>
  <si>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</si>
  <si>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</si>
  <si>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</si>
  <si>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</si>
  <si>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</si>
  <si>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</si>
  <si>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</si>
  <si>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</si>
  <si>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</si>
  <si>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</si>
  <si>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</si>
  <si>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</si>
  <si>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</si>
  <si>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</si>
  <si>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</si>
  <si>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</si>
  <si>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</si>
  <si>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</si>
  <si>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</si>
  <si>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</si>
  <si>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</si>
  <si>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</si>
  <si>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</si>
  <si>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</si>
  <si>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</si>
  <si>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</si>
  <si>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</si>
  <si>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</si>
  <si>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</si>
  <si>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</si>
  <si>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</si>
  <si>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</si>
  <si>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</si>
  <si>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</si>
  <si>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</si>
  <si>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</si>
  <si>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</si>
  <si>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</si>
  <si>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</si>
  <si>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</si>
  <si>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</si>
  <si>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</si>
  <si>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</si>
  <si>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</si>
  <si>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</si>
  <si>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</si>
  <si>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</si>
  <si>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</si>
  <si>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</si>
  <si>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</si>
  <si>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</si>
  <si>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</si>
  <si>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</si>
  <si>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</si>
  <si>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</si>
  <si>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</si>
  <si>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</si>
  <si>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</si>
  <si>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</si>
  <si>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</si>
  <si>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</si>
  <si>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</si>
  <si>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</si>
  <si>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</si>
  <si>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</si>
  <si>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</si>
  <si>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</si>
  <si>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</si>
  <si>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</si>
  <si>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</si>
  <si>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</si>
  <si>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</si>
  <si>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</si>
  <si>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</si>
  <si>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</si>
  <si>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</si>
  <si>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</si>
  <si>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</si>
  <si>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</si>
  <si>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</si>
  <si>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</si>
  <si>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</si>
  <si>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</si>
  <si>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</si>
  <si>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</si>
  <si>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</si>
  <si>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</si>
  <si>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</si>
  <si>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</si>
  <si>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</si>
  <si>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</si>
  <si>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</si>
  <si>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</si>
  <si>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</si>
  <si>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</si>
  <si>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</si>
  <si>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</si>
  <si>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</si>
  <si>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</si>
  <si>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</si>
  <si>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</si>
  <si>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</si>
  <si>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</si>
  <si>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</si>
  <si>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</si>
  <si>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</si>
  <si>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</si>
  <si>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</si>
  <si>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</si>
  <si>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</si>
  <si>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</si>
  <si>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</si>
  <si>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</si>
  <si>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</si>
  <si>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</si>
  <si>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</si>
  <si>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</si>
  <si>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</si>
  <si>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</si>
  <si>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</si>
  <si>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</si>
  <si>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</si>
  <si>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</si>
  <si>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</si>
  <si>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</si>
  <si>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</si>
  <si>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</si>
  <si>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</si>
  <si>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</si>
  <si>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</si>
  <si>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</si>
  <si>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</si>
  <si>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</si>
  <si>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</si>
  <si>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</si>
  <si>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</si>
  <si>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</si>
  <si>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</si>
  <si>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</si>
  <si>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</si>
  <si>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</si>
  <si>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</si>
  <si>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</si>
  <si>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</si>
  <si>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</si>
  <si>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</si>
  <si>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</si>
  <si>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</si>
  <si>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</si>
  <si>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</si>
  <si>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</si>
  <si>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</si>
  <si>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</si>
  <si>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</si>
  <si>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</si>
  <si>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</si>
  <si>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</si>
  <si>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</si>
  <si>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</si>
  <si>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</si>
  <si>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</si>
  <si>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</si>
  <si>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</si>
  <si>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</si>
  <si>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</si>
  <si>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</si>
  <si>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</si>
  <si>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</si>
  <si>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</si>
  <si>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</si>
  <si>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</si>
  <si>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</si>
  <si>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</si>
  <si>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</si>
  <si>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</si>
  <si>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</si>
  <si>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</si>
  <si>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</si>
  <si>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</si>
  <si>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</si>
  <si>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</si>
  <si>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</si>
  <si>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</si>
  <si>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</si>
  <si>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</si>
  <si>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</si>
  <si>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</si>
  <si>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</si>
  <si>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</si>
  <si>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</si>
  <si>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</si>
  <si>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</si>
  <si>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</si>
  <si>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</si>
  <si>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</si>
  <si>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</si>
  <si>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</si>
  <si>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</si>
  <si>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</si>
  <si>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</si>
  <si>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</si>
  <si>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</si>
  <si>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</si>
  <si>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</si>
  <si>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</si>
  <si>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</si>
  <si>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</si>
  <si>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</si>
  <si>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</si>
  <si>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</si>
  <si>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</si>
  <si>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</si>
  <si>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</si>
  <si>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</si>
  <si>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</si>
  <si>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</si>
  <si>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</si>
  <si>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</si>
  <si>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</si>
  <si>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</si>
  <si>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</si>
  <si>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</si>
  <si>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</si>
  <si>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</si>
  <si>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</si>
  <si>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</si>
  <si>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</si>
  <si>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</si>
  <si>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</si>
  <si>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</si>
  <si>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</si>
  <si>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</si>
  <si>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</si>
  <si>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</si>
  <si>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</si>
  <si>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</si>
  <si>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</si>
  <si>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</si>
  <si>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</si>
  <si>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</si>
  <si>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</si>
  <si>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</si>
  <si>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</si>
  <si>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</si>
  <si>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</si>
  <si>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</si>
  <si>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</si>
  <si>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</si>
  <si>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</si>
  <si>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</si>
  <si>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</si>
  <si>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</si>
  <si>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</si>
  <si>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</si>
  <si>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</si>
  <si>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</si>
  <si>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</si>
  <si>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</si>
  <si>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</si>
  <si>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</si>
  <si>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</si>
  <si>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</si>
  <si>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</si>
  <si>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</si>
  <si>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</si>
  <si>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</si>
  <si>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</si>
  <si>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</si>
  <si>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</si>
  <si>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</si>
  <si>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</si>
  <si>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</si>
  <si>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</si>
  <si>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</si>
  <si>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</si>
  <si>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</si>
  <si>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</si>
  <si>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</si>
  <si>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</si>
  <si>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</si>
  <si>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</si>
  <si>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</si>
  <si>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</si>
  <si>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</si>
  <si>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</si>
  <si>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</si>
  <si>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</si>
  <si>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</si>
  <si>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</si>
  <si>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</si>
  <si>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</si>
  <si>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</si>
  <si>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</si>
  <si>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</si>
  <si>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</si>
  <si>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</si>
  <si>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</si>
  <si>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</si>
  <si>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</si>
  <si>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</si>
  <si>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</si>
  <si>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</si>
  <si>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</si>
  <si>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</si>
  <si>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</si>
  <si>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</si>
  <si>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</si>
  <si>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</si>
  <si>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</si>
  <si>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</si>
  <si>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</si>
  <si>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</si>
  <si>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</si>
  <si>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</si>
  <si>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</si>
  <si>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</si>
  <si>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</si>
  <si>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</si>
  <si>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</si>
  <si>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</si>
  <si>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</si>
  <si>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</si>
  <si>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</si>
  <si>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</si>
  <si>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</si>
  <si>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</si>
  <si>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</si>
  <si>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</si>
  <si>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</si>
  <si>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</si>
  <si>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</si>
  <si>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</si>
  <si>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</si>
  <si>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</si>
  <si>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</si>
  <si>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</si>
  <si>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</si>
  <si>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</si>
  <si>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</si>
  <si>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</si>
  <si>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</si>
  <si>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</si>
  <si>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</si>
  <si>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</si>
  <si>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</si>
  <si>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</si>
  <si>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</si>
  <si>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</si>
  <si>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</si>
  <si>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</si>
  <si>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</si>
  <si>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</si>
  <si>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</si>
  <si>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</si>
  <si>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</si>
  <si>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</si>
  <si>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</si>
  <si>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</si>
  <si>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</si>
  <si>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</si>
  <si>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</si>
  <si>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</si>
  <si>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</si>
  <si>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</si>
  <si>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</si>
  <si>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</si>
  <si>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</si>
  <si>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</si>
  <si>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</si>
  <si>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</si>
  <si>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</si>
  <si>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</si>
  <si>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</si>
  <si>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</si>
  <si>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</si>
  <si>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</si>
  <si>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</si>
  <si>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</si>
  <si>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</si>
  <si>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</si>
  <si>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</si>
  <si>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</si>
  <si>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</si>
  <si>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</si>
  <si>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</si>
  <si>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</si>
  <si>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</si>
  <si>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</si>
  <si>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</si>
  <si>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</si>
  <si>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</si>
  <si>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</si>
  <si>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</si>
  <si>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</si>
  <si>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</si>
  <si>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</si>
  <si>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</si>
  <si>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</si>
  <si>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</si>
  <si>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</si>
  <si>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</si>
  <si>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</si>
  <si>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</si>
  <si>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</si>
  <si>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</si>
  <si>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</si>
  <si>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</si>
  <si>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</si>
  <si>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</si>
  <si>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</si>
  <si>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</si>
  <si>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</si>
  <si>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</si>
  <si>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</si>
  <si>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</si>
  <si>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</si>
  <si>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</si>
  <si>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</si>
  <si>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</si>
  <si>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</si>
  <si>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</si>
  <si>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</si>
  <si>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</si>
  <si>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</si>
  <si>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</si>
  <si>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</si>
  <si>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</si>
  <si>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</si>
  <si>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</si>
  <si>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</si>
  <si>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</si>
  <si>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</si>
  <si>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</si>
  <si>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</si>
  <si>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</si>
  <si>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</si>
  <si>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</si>
  <si>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</si>
  <si>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</si>
  <si>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</si>
  <si>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</si>
  <si>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</si>
  <si>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</si>
  <si>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</si>
  <si>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</si>
  <si>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</si>
  <si>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</si>
  <si>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</si>
  <si>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</si>
  <si>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</si>
  <si>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</si>
  <si>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</si>
  <si>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</si>
  <si>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</si>
  <si>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</si>
  <si>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</si>
  <si>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</si>
  <si>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</si>
  <si>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</si>
  <si>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</si>
  <si>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</si>
  <si>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</si>
  <si>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</si>
  <si>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</si>
  <si>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</si>
  <si>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</si>
  <si>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</si>
  <si>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</si>
  <si>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</si>
  <si>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</si>
  <si>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</si>
  <si>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</si>
  <si>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</si>
  <si>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</si>
  <si>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</si>
  <si>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</si>
  <si>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</si>
  <si>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</si>
  <si>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</si>
  <si>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</si>
  <si>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</si>
  <si>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</si>
  <si>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</si>
  <si>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</si>
  <si>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</si>
  <si>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</si>
  <si>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</si>
  <si>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</si>
  <si>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</si>
  <si>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</si>
  <si>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</si>
  <si>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</si>
  <si>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</si>
  <si>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</si>
  <si>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</si>
  <si>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</si>
  <si>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</si>
  <si>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</si>
  <si>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</si>
  <si>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</si>
  <si>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</si>
  <si>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</si>
  <si>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</si>
  <si>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</si>
  <si>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</si>
  <si>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</si>
  <si>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</si>
  <si>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</si>
  <si>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</si>
  <si>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</si>
  <si>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</si>
  <si>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</si>
  <si>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</si>
  <si>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</si>
  <si>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</si>
  <si>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</si>
  <si>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</si>
  <si>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</si>
  <si>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</si>
  <si>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</si>
  <si>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</si>
  <si>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</si>
  <si>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</si>
  <si>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</si>
  <si>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</si>
  <si>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</si>
  <si>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</si>
  <si>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</si>
  <si>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</si>
  <si>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</si>
  <si>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</si>
  <si>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</si>
  <si>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</si>
  <si>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</si>
  <si>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</si>
  <si>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</si>
  <si>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</si>
  <si>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</si>
  <si>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</si>
  <si>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</si>
  <si>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</si>
  <si>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</si>
  <si>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</si>
  <si>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</si>
  <si>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</si>
  <si>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</si>
  <si>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</si>
  <si>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</si>
  <si>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</si>
  <si>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</si>
  <si>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</si>
  <si>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</si>
  <si>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</si>
  <si>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</si>
  <si>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</si>
  <si>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</si>
  <si>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</si>
  <si>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</si>
  <si>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</si>
  <si>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</si>
  <si>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</si>
  <si>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</si>
  <si>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</si>
  <si>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</si>
  <si>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</si>
  <si>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</si>
  <si>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</si>
  <si>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</si>
  <si>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</si>
  <si>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</si>
  <si>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</si>
  <si>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</si>
  <si>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</si>
  <si>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</si>
  <si>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</si>
  <si>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</si>
  <si>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</si>
  <si>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</si>
  <si>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</si>
  <si>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</si>
  <si>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</si>
  <si>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</si>
  <si>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</si>
  <si>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</si>
  <si>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</si>
  <si>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</si>
  <si>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</si>
  <si>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</si>
  <si>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</si>
  <si>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</si>
  <si>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</si>
  <si>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</si>
  <si>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</si>
  <si>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</si>
  <si>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</si>
  <si>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</si>
  <si>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</si>
  <si>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</si>
  <si>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</si>
  <si>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</si>
  <si>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</si>
  <si>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</si>
  <si>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</si>
  <si>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</si>
  <si>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</si>
  <si>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</si>
  <si>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</si>
  <si>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</si>
  <si>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</si>
  <si>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</si>
  <si>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</si>
  <si>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</si>
  <si>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</si>
  <si>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</si>
  <si>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</si>
  <si>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</si>
  <si>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</si>
  <si>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</si>
  <si>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</si>
  <si>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</si>
  <si>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</si>
  <si>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</si>
  <si>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</si>
  <si>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</si>
  <si>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</si>
  <si>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</si>
  <si>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</si>
  <si>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</si>
  <si>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</si>
  <si>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</si>
  <si>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</si>
  <si>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</si>
  <si>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</si>
  <si>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</si>
  <si>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</si>
  <si>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</si>
  <si>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</si>
  <si>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</si>
  <si>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</si>
  <si>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</si>
  <si>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</si>
  <si>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</si>
  <si>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</si>
  <si>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</si>
  <si>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</si>
  <si>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</si>
  <si>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</si>
  <si>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</si>
  <si>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</si>
  <si>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</si>
  <si>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</si>
  <si>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</si>
  <si>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</si>
  <si>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</si>
  <si>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</si>
  <si>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</si>
  <si>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</si>
  <si>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</si>
  <si>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</si>
  <si>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</si>
  <si>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</si>
  <si>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</si>
  <si>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</si>
  <si>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</si>
  <si>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</si>
  <si>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</si>
  <si>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</si>
  <si>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</si>
  <si>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</si>
  <si>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</si>
  <si>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</si>
  <si>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</si>
  <si>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</si>
  <si>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</si>
  <si>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</si>
  <si>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</si>
  <si>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</si>
  <si>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</si>
  <si>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</si>
  <si>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</si>
  <si>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</si>
  <si>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</si>
  <si>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</si>
  <si>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</si>
  <si>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</si>
  <si>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</si>
  <si>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</si>
  <si>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</si>
  <si>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</si>
  <si>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</si>
  <si>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</si>
  <si>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</si>
  <si>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</si>
  <si>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</si>
  <si>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</si>
  <si>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</si>
  <si>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</si>
  <si>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</si>
  <si>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</si>
  <si>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</si>
  <si>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</si>
  <si>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</si>
  <si>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</si>
  <si>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</si>
  <si>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</si>
  <si>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</si>
  <si>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</si>
  <si>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</si>
  <si>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</si>
  <si>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</si>
  <si>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</si>
  <si>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</si>
  <si>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</si>
  <si>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</si>
  <si>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</si>
  <si>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</si>
  <si>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</si>
  <si>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</si>
  <si>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</si>
  <si>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</si>
  <si>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</si>
  <si>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</si>
  <si>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</si>
  <si>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</si>
  <si>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</si>
  <si>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</si>
  <si>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</si>
  <si>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</si>
  <si>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</si>
  <si>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</si>
  <si>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</si>
  <si>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</si>
  <si>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</si>
  <si>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</si>
  <si>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</si>
  <si>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</si>
  <si>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</si>
  <si>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</si>
  <si>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</si>
  <si>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</si>
  <si>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</si>
  <si>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</si>
  <si>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</si>
  <si>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</si>
  <si>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</si>
  <si>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</si>
  <si>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</si>
  <si>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</si>
  <si>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</si>
  <si>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</si>
  <si>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</si>
  <si>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</si>
  <si>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</si>
  <si>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</si>
  <si>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</si>
  <si>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</si>
  <si>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</si>
  <si>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</si>
  <si>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</si>
  <si>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</si>
  <si>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</si>
  <si>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</si>
  <si>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</si>
  <si>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</si>
  <si>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</si>
  <si>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</si>
  <si>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</si>
  <si>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</si>
  <si>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</si>
  <si>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</si>
  <si>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</si>
  <si>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</si>
  <si>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</si>
  <si>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</si>
  <si>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</si>
  <si>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</si>
  <si>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</si>
  <si>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</si>
  <si>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</si>
  <si>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</si>
  <si>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</si>
  <si>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</si>
  <si>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</si>
  <si>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</si>
  <si>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</si>
  <si>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</si>
  <si>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</si>
  <si>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</si>
  <si>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</si>
  <si>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</si>
  <si>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</si>
  <si>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</si>
  <si>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</si>
  <si>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</si>
  <si>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</si>
  <si>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</si>
  <si>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</si>
  <si>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</si>
  <si>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</si>
  <si>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</si>
  <si>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</si>
  <si>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</si>
  <si>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</si>
  <si>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</si>
  <si>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</si>
  <si>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</si>
  <si>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</si>
  <si>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</si>
  <si>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</si>
  <si>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</si>
  <si>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</si>
  <si>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</si>
  <si>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</si>
  <si>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</si>
  <si>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</si>
  <si>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</si>
  <si>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</si>
  <si>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</si>
  <si>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</si>
  <si>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</si>
  <si>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</si>
  <si>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</si>
  <si>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</si>
  <si>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</si>
  <si>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</si>
  <si>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</si>
  <si>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</si>
  <si>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</si>
  <si>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</si>
  <si>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</si>
  <si>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</si>
  <si>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</si>
  <si>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</si>
  <si>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</si>
  <si>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</si>
  <si>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</si>
  <si>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</si>
  <si>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</si>
  <si>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</si>
  <si>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</si>
  <si>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</si>
  <si>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</si>
  <si>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</si>
  <si>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</si>
  <si>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</si>
  <si>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</si>
  <si>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</si>
  <si>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</si>
  <si>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</si>
  <si>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</si>
  <si>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</si>
  <si>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</si>
  <si>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</si>
  <si>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</si>
  <si>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</si>
  <si>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</si>
  <si>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</si>
  <si>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</si>
  <si>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</si>
  <si>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</si>
  <si>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</si>
  <si>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</si>
  <si>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</si>
  <si>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</si>
  <si>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</si>
  <si>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</si>
  <si>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</si>
  <si>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</si>
  <si>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</si>
  <si>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</si>
  <si>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</si>
  <si>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</si>
  <si>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</si>
  <si>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</si>
  <si>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</si>
  <si>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</si>
  <si>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</si>
  <si>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</si>
  <si>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</si>
  <si>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</si>
  <si>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</si>
  <si>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</si>
  <si>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</si>
  <si>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</si>
  <si>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</si>
  <si>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</si>
  <si>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</si>
  <si>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</si>
  <si>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</si>
  <si>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</si>
  <si>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</si>
  <si>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</si>
  <si>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</si>
  <si>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</si>
  <si>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</si>
  <si>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</si>
  <si>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</si>
  <si>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</si>
  <si>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</si>
  <si>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</si>
  <si>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</si>
  <si>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</si>
  <si>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</si>
  <si>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</si>
  <si>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</si>
  <si>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</si>
  <si>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</si>
  <si>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</si>
  <si>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</si>
  <si>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</si>
  <si>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</si>
  <si>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</si>
  <si>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</si>
  <si>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</si>
  <si>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</si>
  <si>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</si>
  <si>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</si>
  <si>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</si>
  <si>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</si>
  <si>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</si>
  <si>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</si>
  <si>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</si>
  <si>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</si>
  <si>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</si>
  <si>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</si>
  <si>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</si>
  <si>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</si>
  <si>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</si>
  <si>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</si>
  <si>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</si>
  <si>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</si>
  <si>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</si>
  <si>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</si>
  <si>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</si>
  <si>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</si>
  <si>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</si>
  <si>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</si>
  <si>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</si>
  <si>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</si>
  <si>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</si>
  <si>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</si>
  <si>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</si>
  <si>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</si>
  <si>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</si>
  <si>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</si>
  <si>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</si>
  <si>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</si>
  <si>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</si>
  <si>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</si>
  <si>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</si>
  <si>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</si>
  <si>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</si>
  <si>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</si>
  <si>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</si>
  <si>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</si>
  <si>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</si>
  <si>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</si>
  <si>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</si>
  <si>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</si>
  <si>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</si>
  <si>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</si>
  <si>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</si>
  <si>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</si>
  <si>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</si>
  <si>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</si>
  <si>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</si>
  <si>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</si>
  <si>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</si>
  <si>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</si>
  <si>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</si>
  <si>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</si>
  <si>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</si>
  <si>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</si>
  <si>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</si>
  <si>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</si>
  <si>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</si>
  <si>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</si>
  <si>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</si>
  <si>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</si>
  <si>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</si>
  <si>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</si>
  <si>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</si>
  <si>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</si>
  <si>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</si>
  <si>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</si>
  <si>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</si>
  <si>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</si>
  <si>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</si>
  <si>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</si>
  <si>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</si>
  <si>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</si>
  <si>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</si>
  <si>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</si>
  <si>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</si>
  <si>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</si>
  <si>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</si>
  <si>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</si>
  <si>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</si>
  <si>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</si>
  <si>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</si>
  <si>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</si>
  <si>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</si>
  <si>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</si>
  <si>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</si>
  <si>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</si>
  <si>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</si>
  <si>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</si>
  <si>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</si>
  <si>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</si>
  <si>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</si>
  <si>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</si>
  <si>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</si>
  <si>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</si>
  <si>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</si>
  <si>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</si>
  <si>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</si>
  <si>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</si>
  <si>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</si>
  <si>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</si>
  <si>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</si>
  <si>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</si>
  <si>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</si>
  <si>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</si>
  <si>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</si>
  <si>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</si>
  <si>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</si>
  <si>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</si>
  <si>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</si>
  <si>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</si>
  <si>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</si>
  <si>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</si>
  <si>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</si>
  <si>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</si>
  <si>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</si>
  <si>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</si>
  <si>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</si>
  <si>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</si>
  <si>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</si>
  <si>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</si>
  <si>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</si>
  <si>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</si>
  <si>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</si>
  <si>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</si>
  <si>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</si>
  <si>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</si>
  <si>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</si>
  <si>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</si>
  <si>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</si>
  <si>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</si>
  <si>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</si>
  <si>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</si>
  <si>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</si>
  <si>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</si>
  <si>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</si>
  <si>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</si>
  <si>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</si>
  <si>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</si>
  <si>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</si>
  <si>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</si>
  <si>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</si>
  <si>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</si>
  <si>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</si>
  <si>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</si>
  <si>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</si>
  <si>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</si>
  <si>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</si>
  <si>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</si>
  <si>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</si>
  <si>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</si>
  <si>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</si>
  <si>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</si>
  <si>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</si>
  <si>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</si>
  <si>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</si>
  <si>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</si>
  <si>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</si>
  <si>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</si>
  <si>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</si>
  <si>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</si>
  <si>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</si>
  <si>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</si>
  <si>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</si>
  <si>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</si>
  <si>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</si>
  <si>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</si>
  <si>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</si>
  <si>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</si>
  <si>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</si>
  <si>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</si>
  <si>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</si>
  <si>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</si>
  <si>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</si>
  <si>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</si>
  <si>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</si>
  <si>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</si>
  <si>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</si>
  <si>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</si>
  <si>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</si>
  <si>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</si>
  <si>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</si>
  <si>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</si>
  <si>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</si>
  <si>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</si>
  <si>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</si>
  <si>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</si>
  <si>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</si>
  <si>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</si>
  <si>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</si>
  <si>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</si>
  <si>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</si>
  <si>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</si>
  <si>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</si>
  <si>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</si>
  <si>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</si>
  <si>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</si>
  <si>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</si>
  <si>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</si>
  <si>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</si>
  <si>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</si>
  <si>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</si>
  <si>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</si>
  <si>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</si>
  <si>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</si>
  <si>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</si>
  <si>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</si>
  <si>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</si>
  <si>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</si>
  <si>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</si>
  <si>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</si>
  <si>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</si>
  <si>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</si>
  <si>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</si>
  <si>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</si>
  <si>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</si>
  <si>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</si>
  <si>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</si>
  <si>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</si>
  <si>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</si>
  <si>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</si>
  <si>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</si>
  <si>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</si>
  <si>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</si>
  <si>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</si>
  <si>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</si>
  <si>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</si>
  <si>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</si>
  <si>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</si>
  <si>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</si>
  <si>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</si>
  <si>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</si>
  <si>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</si>
  <si>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</si>
  <si>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</si>
  <si>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</si>
  <si>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</si>
  <si>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</si>
  <si>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</si>
  <si>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</si>
  <si>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</si>
  <si>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</si>
  <si>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</si>
  <si>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</si>
  <si>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</si>
  <si>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</si>
  <si>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</si>
  <si>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</si>
  <si>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</si>
  <si>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</si>
  <si>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</si>
  <si>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</si>
  <si>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</si>
  <si>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</si>
  <si>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</si>
  <si>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</si>
  <si>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</si>
  <si>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</si>
  <si>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</si>
  <si>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</si>
  <si>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</si>
  <si>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</si>
  <si>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</si>
  <si>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</si>
  <si>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</si>
  <si>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</si>
  <si>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</si>
  <si>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</si>
  <si>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</si>
  <si>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</si>
  <si>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</si>
  <si>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</si>
  <si>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</si>
  <si>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</si>
  <si>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</si>
  <si>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</si>
  <si>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</si>
  <si>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</si>
  <si>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</si>
  <si>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</si>
  <si>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</si>
  <si>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</si>
  <si>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</si>
  <si>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</si>
  <si>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</si>
  <si>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</si>
  <si>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</si>
  <si>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</si>
  <si>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</si>
  <si>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</si>
  <si>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</si>
  <si>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</si>
  <si>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</si>
  <si>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</si>
  <si>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</si>
  <si>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</si>
  <si>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</si>
  <si>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</si>
  <si>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</si>
  <si>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</si>
  <si>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</si>
  <si>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</si>
  <si>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</si>
  <si>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</si>
  <si>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</si>
  <si>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</si>
  <si>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</si>
  <si>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</si>
  <si>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</si>
  <si>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</si>
  <si>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</si>
  <si>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</si>
  <si>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</si>
  <si>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</si>
  <si>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</si>
  <si>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</si>
  <si>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</si>
  <si>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</si>
  <si>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</si>
  <si>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</si>
  <si>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</si>
  <si>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</si>
  <si>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</si>
  <si>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</si>
  <si>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</si>
  <si>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</si>
  <si>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</si>
  <si>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</si>
  <si>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</si>
  <si>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</si>
  <si>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</si>
  <si>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</si>
  <si>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</si>
  <si>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</si>
  <si>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</si>
  <si>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</si>
  <si>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</si>
  <si>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</si>
  <si>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</si>
  <si>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</si>
  <si>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</si>
  <si>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</si>
  <si>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</si>
  <si>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</si>
  <si>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</si>
  <si>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</si>
  <si>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</si>
  <si>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</si>
  <si>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</si>
  <si>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</si>
  <si>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</si>
  <si>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</si>
  <si>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</si>
  <si>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</si>
  <si>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</si>
  <si>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</si>
  <si>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</si>
  <si>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</si>
  <si>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</si>
  <si>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</si>
  <si>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</si>
  <si>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</si>
  <si>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</si>
  <si>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</si>
  <si>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</si>
  <si>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</si>
  <si>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</si>
  <si>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</si>
  <si>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</si>
  <si>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</si>
  <si>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</si>
  <si>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</si>
  <si>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</si>
  <si>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</si>
  <si>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</si>
  <si>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</si>
  <si>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</si>
  <si>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</si>
  <si>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</si>
  <si>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</si>
  <si>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</si>
  <si>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</si>
  <si>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</si>
  <si>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</si>
  <si>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</si>
  <si>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</si>
  <si>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</si>
  <si>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</si>
  <si>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</si>
  <si>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</si>
  <si>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</si>
  <si>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</si>
  <si>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</si>
  <si>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</si>
  <si>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</si>
  <si>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</si>
  <si>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</si>
  <si>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</si>
  <si>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</si>
  <si>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</si>
  <si>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</si>
  <si>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</si>
  <si>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</si>
  <si>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</si>
  <si>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</si>
  <si>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</si>
  <si>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</si>
  <si>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</si>
  <si>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</si>
  <si>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</si>
  <si>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</si>
  <si>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</si>
  <si>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</si>
  <si>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</si>
  <si>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</si>
  <si>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</si>
  <si>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</si>
  <si>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</si>
  <si>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</si>
  <si>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</si>
  <si>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</si>
  <si>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</si>
  <si>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</si>
  <si>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</si>
  <si>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</si>
  <si>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</si>
  <si>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</si>
  <si>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</si>
  <si>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</si>
  <si>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</si>
  <si>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</si>
  <si>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</si>
  <si>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</si>
  <si>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</si>
  <si>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</si>
  <si>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</si>
  <si>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</si>
  <si>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</si>
  <si>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</si>
  <si>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</si>
  <si>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</si>
  <si>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</si>
  <si>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</si>
  <si>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</si>
  <si>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</si>
  <si>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</si>
  <si>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</si>
  <si>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</si>
  <si>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</si>
  <si>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</si>
  <si>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</si>
  <si>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</si>
  <si>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</si>
  <si>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</si>
  <si>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</si>
  <si>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</si>
  <si>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</si>
  <si>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</si>
  <si>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</si>
  <si>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</si>
  <si>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</si>
  <si>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</si>
  <si>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</si>
  <si>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</si>
  <si>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</si>
  <si>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</si>
  <si>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</si>
  <si>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</si>
  <si>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</si>
  <si>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</si>
  <si>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</si>
  <si>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</si>
  <si>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</si>
  <si>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</si>
  <si>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</si>
  <si>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</si>
  <si>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</si>
  <si>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</si>
  <si>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</si>
  <si>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</si>
  <si>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</si>
  <si>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</si>
  <si>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</si>
  <si>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</si>
  <si>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</si>
  <si>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</si>
  <si>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</si>
  <si>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</si>
  <si>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</si>
  <si>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</si>
  <si>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</si>
  <si>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</si>
  <si>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</si>
  <si>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</si>
  <si>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</si>
  <si>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</si>
  <si>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</si>
  <si>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</si>
  <si>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</si>
  <si>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</si>
  <si>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</si>
  <si>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</si>
  <si>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</si>
  <si>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</si>
  <si>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</si>
  <si>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</si>
  <si>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</si>
  <si>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</si>
  <si>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</si>
  <si>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</si>
  <si>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</si>
  <si>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</si>
  <si>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</si>
  <si>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</si>
  <si>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</si>
  <si>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</si>
  <si>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</si>
  <si>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</si>
  <si>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</si>
  <si>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</si>
  <si>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</si>
  <si>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</si>
  <si>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</si>
  <si>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</si>
  <si>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</si>
  <si>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</si>
  <si>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</si>
  <si>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</si>
  <si>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</si>
  <si>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</si>
  <si>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</si>
  <si>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</si>
  <si>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</si>
  <si>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</si>
  <si>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</si>
  <si>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</si>
  <si>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</si>
  <si>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</si>
  <si>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</si>
  <si>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</si>
  <si>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</si>
  <si>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</si>
  <si>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</si>
  <si>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</si>
  <si>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</si>
  <si>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</si>
  <si>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</si>
  <si>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</si>
  <si>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</si>
  <si>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</si>
  <si>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</si>
  <si>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</si>
  <si>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</si>
  <si>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</si>
  <si>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</si>
  <si>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</si>
  <si>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</si>
  <si>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</si>
  <si>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</si>
  <si>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</si>
  <si>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</si>
  <si>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</si>
  <si>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</si>
  <si>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</si>
  <si>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</si>
  <si>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</si>
  <si>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</si>
  <si>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</si>
  <si>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</si>
  <si>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</si>
  <si>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</si>
  <si>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</si>
  <si>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</si>
  <si>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</si>
  <si>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</si>
  <si>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</si>
  <si>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</si>
  <si>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</si>
  <si>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</si>
  <si>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</si>
  <si>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</si>
  <si>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</si>
  <si>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</si>
  <si>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</si>
  <si>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</si>
  <si>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</si>
  <si>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</si>
  <si>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</si>
  <si>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</si>
  <si>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</si>
  <si>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</si>
  <si>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</si>
  <si>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</si>
  <si>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</si>
  <si>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</si>
  <si>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</si>
  <si>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</si>
  <si>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</si>
  <si>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</si>
  <si>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</si>
  <si>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</si>
  <si>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</si>
  <si>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</si>
  <si>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</si>
  <si>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</si>
  <si>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</si>
  <si>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</si>
  <si>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</si>
  <si>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</si>
  <si>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</si>
  <si>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</si>
  <si>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</si>
  <si>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</si>
  <si>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</si>
  <si>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</si>
  <si>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</si>
  <si>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</si>
  <si>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</si>
  <si>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</si>
  <si>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</si>
  <si>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</si>
  <si>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</si>
  <si>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</si>
  <si>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</si>
  <si>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</si>
  <si>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</si>
  <si>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</si>
  <si>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</si>
  <si>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</si>
  <si>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</si>
  <si>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</si>
  <si>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</si>
  <si>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</si>
  <si>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</si>
  <si>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</si>
  <si>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</si>
  <si>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</si>
  <si>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</si>
  <si>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</si>
  <si>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</si>
  <si>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</si>
  <si>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</si>
  <si>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</si>
  <si>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</si>
  <si>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</si>
  <si>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</si>
  <si>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</si>
  <si>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</si>
  <si>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</si>
  <si>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</si>
  <si>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</si>
  <si>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</si>
  <si>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</si>
  <si>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</si>
  <si>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</si>
  <si>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</si>
  <si>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</si>
  <si>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</si>
  <si>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</si>
  <si>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</si>
  <si>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</si>
  <si>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</si>
  <si>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</si>
  <si>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</si>
  <si>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</si>
  <si>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</si>
  <si>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</si>
  <si>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</si>
  <si>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</si>
  <si>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</si>
  <si>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</si>
  <si>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</si>
  <si>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</si>
  <si>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</si>
  <si>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</si>
  <si>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</si>
  <si>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</si>
  <si>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</si>
  <si>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</si>
  <si>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</si>
  <si>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</si>
  <si>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</si>
  <si>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</si>
  <si>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</si>
  <si>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</si>
  <si>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</si>
  <si>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</si>
  <si>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</si>
  <si>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</si>
  <si>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</si>
  <si>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</si>
  <si>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</si>
  <si>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</si>
  <si>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</si>
  <si>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</si>
  <si>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</si>
  <si>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</si>
  <si>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</si>
  <si>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</si>
  <si>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</si>
  <si>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</si>
  <si>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</si>
  <si>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</si>
  <si>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</si>
  <si>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</si>
  <si>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</si>
  <si>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</si>
  <si>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</si>
  <si>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</si>
  <si>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</si>
  <si>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</si>
  <si>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</si>
  <si>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</si>
  <si>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</si>
  <si>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</si>
  <si>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</si>
  <si>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</si>
  <si>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</si>
  <si>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</si>
  <si>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</si>
  <si>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</si>
  <si>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</si>
  <si>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</si>
  <si>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</si>
  <si>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</si>
  <si>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</si>
  <si>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</si>
  <si>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</si>
  <si>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</si>
  <si>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</si>
  <si>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</si>
  <si>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</si>
  <si>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</si>
  <si>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</si>
  <si>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</si>
  <si>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</si>
  <si>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</si>
  <si>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</si>
  <si>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</si>
  <si>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</si>
  <si>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</si>
  <si>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</si>
  <si>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</si>
  <si>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</si>
  <si>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</si>
  <si>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</si>
  <si>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</si>
  <si>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</si>
  <si>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</si>
  <si>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</si>
  <si>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</si>
  <si>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</si>
  <si>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</si>
  <si>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</si>
  <si>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</si>
  <si>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</si>
  <si>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</si>
  <si>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</si>
  <si>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</si>
  <si>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</si>
  <si>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</si>
  <si>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</si>
  <si>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</si>
  <si>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</si>
  <si>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</si>
  <si>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</si>
  <si>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</si>
  <si>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</si>
  <si>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</si>
  <si>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</si>
  <si>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</si>
  <si>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</si>
  <si>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</si>
  <si>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</si>
  <si>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</si>
  <si>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</si>
  <si>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</si>
  <si>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</si>
  <si>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</si>
  <si>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</si>
  <si>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</si>
  <si>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</si>
  <si>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</si>
  <si>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</si>
  <si>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</si>
  <si>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</si>
  <si>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</si>
  <si>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</si>
  <si>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</si>
  <si>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</si>
  <si>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</si>
  <si>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</si>
  <si>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</si>
  <si>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</si>
  <si>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</si>
  <si>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</si>
  <si>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</si>
  <si>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</si>
  <si>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</si>
  <si>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</si>
  <si>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</si>
  <si>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</si>
  <si>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</si>
  <si>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</si>
  <si>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</si>
  <si>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</si>
  <si>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</si>
  <si>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</si>
  <si>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</si>
  <si>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</si>
  <si>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</si>
  <si>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</si>
  <si>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</si>
  <si>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</si>
  <si>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</si>
  <si>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</si>
  <si>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</si>
  <si>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</si>
  <si>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</si>
  <si>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</si>
  <si>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</si>
  <si>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</si>
  <si>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</si>
  <si>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</si>
  <si>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</si>
  <si>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</si>
  <si>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</si>
  <si>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</si>
  <si>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</si>
  <si>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</si>
  <si>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</si>
  <si>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</si>
  <si>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</si>
  <si>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</si>
  <si>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</si>
  <si>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</si>
  <si>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</si>
  <si>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</si>
  <si>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</si>
  <si>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</si>
  <si>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</si>
  <si>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</si>
  <si>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</si>
  <si>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</si>
  <si>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</si>
  <si>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</si>
  <si>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</si>
  <si>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</si>
  <si>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</si>
  <si>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</si>
  <si>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</si>
  <si>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</si>
  <si>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</si>
  <si>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</si>
  <si>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</si>
  <si>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</si>
  <si>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</si>
  <si>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</si>
  <si>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</si>
  <si>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</si>
  <si>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</si>
  <si>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</si>
  <si>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</si>
  <si>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</si>
  <si>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</si>
  <si>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</si>
  <si>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</si>
  <si>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</si>
  <si>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</si>
  <si>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</si>
  <si>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</si>
  <si>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</si>
  <si>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</si>
  <si>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</si>
  <si>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</si>
  <si>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</si>
  <si>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</si>
  <si>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</si>
  <si>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</si>
  <si>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</si>
  <si>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</si>
  <si>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</si>
  <si>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</si>
  <si>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</si>
  <si>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</si>
  <si>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</si>
  <si>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</si>
  <si>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</si>
  <si>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</si>
  <si>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</si>
  <si>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</si>
  <si>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</si>
  <si>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</si>
  <si>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</si>
  <si>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</si>
  <si>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</si>
  <si>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</si>
  <si>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</si>
  <si>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</si>
  <si>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</si>
  <si>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</si>
  <si>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</si>
  <si>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</si>
  <si>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</si>
  <si>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</si>
  <si>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</si>
  <si>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</si>
  <si>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</si>
  <si>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</si>
  <si>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</si>
  <si>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</si>
  <si>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</si>
  <si>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</si>
  <si>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</si>
  <si>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</si>
  <si>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</si>
  <si>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</si>
  <si>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</si>
  <si>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</si>
  <si>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</si>
  <si>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</si>
  <si>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</si>
  <si>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</si>
  <si>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</si>
  <si>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</si>
  <si>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</si>
  <si>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</si>
  <si>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</si>
  <si>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</si>
  <si>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</si>
  <si>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</si>
  <si>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</si>
  <si>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</si>
  <si>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</si>
  <si>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</si>
  <si>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</si>
  <si>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</si>
  <si>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</si>
  <si>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</si>
  <si>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</si>
  <si>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</si>
  <si>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</si>
  <si>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</si>
  <si>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</si>
  <si>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</si>
  <si>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</si>
  <si>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</si>
  <si>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</si>
  <si>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</si>
  <si>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</si>
  <si>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</si>
  <si>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</si>
  <si>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</si>
  <si>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</si>
  <si>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</si>
  <si>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</si>
  <si>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</si>
  <si>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</si>
  <si>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</si>
  <si>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</si>
  <si>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</si>
  <si>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</si>
  <si>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</si>
  <si>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</si>
  <si>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</si>
  <si>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</si>
  <si>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</si>
  <si>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</si>
  <si>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</si>
  <si>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</si>
  <si>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</si>
  <si>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</si>
  <si>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</si>
  <si>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</si>
  <si>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</si>
  <si>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</si>
  <si>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</si>
  <si>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</si>
  <si>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</si>
  <si>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</si>
  <si>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</si>
  <si>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</si>
  <si>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</si>
  <si>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</si>
  <si>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</si>
  <si>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</si>
  <si>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</si>
  <si>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</si>
  <si>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</si>
  <si>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</si>
  <si>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</si>
  <si>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</si>
  <si>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</si>
  <si>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</si>
  <si>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</si>
  <si>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</si>
  <si>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</si>
  <si>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</si>
  <si>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</si>
  <si>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</si>
  <si>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</si>
  <si>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</si>
  <si>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</si>
  <si>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</si>
  <si>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</si>
  <si>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</si>
  <si>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</si>
  <si>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</si>
  <si>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</si>
  <si>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</si>
  <si>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</si>
  <si>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</si>
  <si>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</si>
  <si>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</si>
  <si>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</si>
  <si>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</si>
  <si>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</si>
  <si>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</si>
  <si>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</si>
  <si>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</si>
  <si>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</si>
  <si>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</si>
  <si>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</si>
  <si>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</si>
  <si>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</si>
  <si>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</si>
  <si>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</si>
  <si>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</si>
  <si>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</si>
  <si>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</si>
  <si>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</si>
  <si>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</si>
  <si>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</si>
  <si>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</si>
  <si>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</si>
  <si>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</si>
  <si>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</si>
  <si>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</si>
  <si>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</si>
  <si>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</si>
  <si>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</si>
  <si>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</si>
  <si>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</si>
  <si>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</si>
  <si>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</si>
  <si>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</si>
  <si>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</si>
  <si>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</si>
  <si>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</si>
  <si>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</si>
  <si>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</si>
  <si>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</si>
  <si>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</si>
  <si>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</si>
  <si>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</si>
  <si>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</si>
  <si>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</si>
  <si>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</si>
  <si>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</si>
  <si>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</si>
  <si>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</si>
  <si>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</si>
  <si>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</si>
  <si>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</si>
  <si>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</si>
  <si>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</si>
  <si>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</si>
  <si>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</si>
  <si>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</si>
  <si>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</si>
  <si>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</si>
  <si>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</si>
  <si>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</si>
  <si>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</si>
  <si>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</si>
  <si>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</si>
  <si>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</si>
  <si>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</si>
  <si>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</si>
  <si>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</si>
  <si>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</si>
  <si>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</si>
  <si>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</si>
  <si>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</si>
  <si>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</si>
  <si>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</si>
  <si>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</si>
  <si>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</si>
  <si>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</si>
  <si>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</si>
  <si>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</si>
  <si>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</si>
  <si>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</si>
  <si>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</si>
  <si>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</si>
  <si>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</si>
  <si>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</si>
  <si>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</si>
  <si>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</si>
  <si>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</si>
  <si>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</si>
  <si>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</si>
  <si>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</si>
  <si>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</si>
  <si>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</si>
  <si>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</si>
  <si>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</si>
  <si>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</si>
  <si>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</si>
  <si>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</si>
  <si>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</si>
  <si>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</si>
  <si>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</si>
  <si>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</si>
  <si>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</si>
  <si>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</si>
  <si>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</si>
  <si>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</si>
  <si>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</si>
  <si>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</si>
  <si>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</si>
  <si>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</si>
  <si>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</si>
  <si>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</si>
  <si>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</si>
  <si>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</si>
  <si>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</si>
  <si>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</si>
  <si>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</si>
  <si>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</si>
  <si>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</si>
  <si>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</si>
  <si>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</si>
  <si>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</si>
  <si>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</si>
  <si>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</si>
  <si>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</si>
  <si>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</si>
  <si>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</si>
  <si>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</si>
  <si>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</si>
  <si>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</si>
  <si>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</si>
  <si>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</si>
  <si>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</si>
  <si>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</si>
  <si>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</si>
  <si>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</si>
  <si>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</si>
  <si>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</si>
  <si>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</si>
  <si>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</si>
  <si>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</si>
  <si>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</si>
  <si>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</si>
  <si>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</si>
  <si>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</si>
  <si>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</si>
  <si>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</si>
  <si>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</si>
  <si>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</si>
  <si>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</si>
  <si>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</si>
  <si>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</si>
  <si>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</si>
  <si>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</si>
  <si>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</si>
  <si>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</si>
  <si>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</si>
  <si>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</si>
  <si>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</si>
  <si>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</si>
  <si>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</si>
  <si>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</si>
  <si>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</si>
  <si>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</si>
  <si>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</si>
  <si>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</si>
  <si>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</si>
  <si>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</si>
  <si>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</si>
  <si>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</si>
  <si>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</si>
  <si>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</si>
  <si>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</si>
  <si>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</si>
  <si>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</si>
  <si>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</si>
  <si>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</si>
  <si>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</si>
  <si>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</si>
  <si>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</si>
  <si>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</si>
  <si>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</si>
  <si>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</si>
  <si>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</si>
  <si>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</si>
  <si>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</si>
  <si>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</si>
  <si>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</si>
  <si>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</si>
  <si>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</si>
  <si>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</si>
  <si>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</si>
  <si>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</si>
  <si>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</si>
  <si>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</si>
  <si>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</si>
  <si>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</si>
  <si>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</si>
  <si>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</si>
  <si>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</si>
  <si>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</si>
  <si>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</si>
  <si>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</si>
  <si>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</si>
  <si>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</si>
  <si>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</si>
  <si>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</si>
  <si>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</si>
  <si>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</si>
  <si>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</si>
  <si>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</si>
  <si>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</si>
  <si>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</si>
  <si>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</si>
  <si>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</si>
  <si>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</si>
  <si>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</si>
  <si>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</si>
  <si>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</si>
  <si>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</si>
  <si>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</si>
  <si>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</si>
  <si>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</si>
  <si>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</si>
  <si>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</si>
  <si>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</si>
  <si>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</si>
  <si>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</si>
  <si>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</si>
  <si>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</si>
  <si>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</si>
  <si>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</si>
  <si>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</si>
  <si>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</si>
  <si>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</si>
  <si>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</si>
  <si>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</si>
  <si>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</si>
  <si>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</si>
  <si>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</si>
  <si>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</si>
  <si>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</si>
  <si>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</si>
  <si>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</si>
  <si>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</si>
  <si>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</si>
  <si>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</si>
  <si>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</si>
  <si>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</si>
  <si>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</si>
  <si>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</si>
  <si>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</si>
  <si>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</si>
  <si>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</si>
  <si>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</si>
  <si>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</si>
  <si>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</si>
  <si>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</si>
  <si>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</si>
  <si>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</si>
  <si>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</si>
  <si>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</si>
  <si>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</si>
  <si>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</si>
  <si>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</si>
  <si>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</si>
  <si>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</si>
  <si>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</si>
  <si>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</si>
  <si>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</si>
  <si>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</si>
  <si>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</si>
  <si>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</si>
  <si>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</si>
  <si>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</si>
  <si>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</si>
  <si>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</si>
  <si>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</si>
  <si>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</si>
  <si>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</si>
  <si>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</si>
  <si>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</si>
  <si>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</si>
  <si>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</si>
  <si>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</si>
  <si>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</si>
  <si>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</si>
  <si>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</si>
  <si>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</si>
  <si>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</si>
  <si>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</si>
  <si>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</si>
  <si>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</si>
  <si>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</si>
  <si>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</si>
  <si>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</si>
  <si>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</si>
  <si>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</si>
  <si>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</si>
  <si>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</si>
  <si>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</si>
  <si>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</si>
  <si>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</si>
  <si>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</si>
  <si>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</si>
  <si>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</si>
  <si>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</si>
  <si>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</si>
  <si>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</si>
  <si>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</si>
  <si>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</si>
  <si>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</si>
  <si>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</si>
  <si>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</si>
  <si>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</si>
  <si>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</si>
  <si>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</si>
  <si>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</si>
  <si>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</si>
  <si>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</si>
  <si>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</si>
  <si>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</si>
  <si>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</si>
  <si>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</si>
  <si>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</si>
  <si>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</si>
  <si>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</si>
  <si>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</si>
  <si>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</si>
  <si>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</si>
  <si>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</si>
  <si>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</si>
  <si>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</si>
  <si>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</si>
  <si>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</si>
  <si>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</si>
  <si>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</si>
  <si>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</si>
  <si>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</si>
  <si>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</si>
  <si>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</si>
  <si>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</si>
  <si>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</si>
  <si>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</si>
  <si>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</si>
  <si>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</si>
  <si>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</si>
  <si>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</si>
  <si>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</si>
  <si>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</si>
  <si>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</si>
  <si>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</si>
  <si>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</si>
  <si>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</si>
  <si>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</si>
  <si>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</si>
  <si>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</si>
  <si>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</si>
  <si>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</si>
  <si>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</si>
  <si>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</si>
  <si>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</si>
  <si>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</si>
  <si>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</si>
  <si>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</si>
  <si>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</si>
  <si>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</si>
  <si>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</si>
  <si>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</si>
  <si>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</si>
  <si>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</si>
  <si>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</si>
  <si>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</si>
  <si>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</si>
  <si>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</si>
  <si>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</si>
  <si>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</si>
  <si>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</si>
  <si>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</si>
  <si>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</si>
  <si>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</si>
  <si>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</si>
  <si>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</si>
  <si>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</si>
  <si>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</si>
  <si>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</si>
  <si>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</si>
  <si>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</si>
  <si>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</si>
  <si>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</si>
  <si>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</si>
  <si>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</si>
  <si>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</si>
  <si>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</si>
  <si>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</si>
  <si>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</si>
  <si>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</si>
  <si>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</si>
  <si>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</si>
  <si>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</si>
  <si>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</si>
  <si>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</si>
  <si>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</si>
  <si>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</si>
  <si>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</si>
  <si>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</si>
  <si>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</si>
  <si>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</si>
  <si>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</si>
  <si>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</si>
  <si>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</si>
  <si>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</si>
  <si>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</si>
  <si>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</si>
  <si>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</si>
  <si>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</si>
  <si>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</si>
  <si>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</si>
  <si>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</si>
  <si>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</si>
  <si>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</si>
  <si>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</si>
  <si>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</si>
  <si>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</si>
  <si>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</si>
  <si>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</si>
  <si>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</si>
  <si>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</si>
  <si>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</si>
  <si>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</si>
  <si>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</si>
  <si>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</si>
  <si>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</si>
  <si>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</si>
  <si>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</si>
  <si>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</si>
  <si>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</si>
  <si>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</si>
  <si>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</si>
  <si>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</si>
  <si>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</si>
  <si>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</si>
  <si>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</si>
  <si>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</si>
  <si>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</si>
  <si>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</si>
  <si>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</si>
  <si>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</si>
  <si>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</si>
  <si>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</si>
  <si>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</si>
  <si>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</si>
  <si>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</si>
  <si>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</si>
  <si>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</si>
  <si>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</si>
  <si>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</si>
  <si>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</si>
  <si>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</si>
  <si>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</si>
  <si>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</si>
  <si>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</si>
  <si>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</si>
  <si>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</si>
  <si>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</si>
  <si>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</si>
  <si>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</si>
  <si>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</si>
  <si>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</si>
  <si>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</si>
  <si>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</si>
  <si>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</si>
  <si>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</si>
  <si>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</si>
  <si>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</si>
  <si>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</si>
  <si>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</si>
  <si>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</si>
  <si>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</si>
  <si>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</si>
  <si>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</si>
  <si>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</si>
  <si>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</si>
  <si>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</si>
  <si>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</si>
  <si>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</si>
  <si>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</si>
  <si>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</si>
  <si>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</si>
  <si>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</si>
  <si>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</si>
  <si>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</si>
  <si>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</si>
  <si>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</si>
  <si>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</si>
  <si>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</si>
  <si>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</si>
  <si>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</si>
  <si>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</si>
  <si>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</si>
  <si>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</si>
  <si>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</si>
  <si>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</si>
  <si>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</si>
  <si>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</si>
  <si>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</si>
  <si>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</si>
  <si>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</si>
  <si>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</si>
  <si>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</si>
  <si>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</si>
  <si>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</si>
  <si>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</si>
  <si>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</si>
  <si>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</si>
  <si>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</si>
  <si>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</si>
  <si>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</si>
  <si>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</si>
  <si>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</si>
  <si>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</si>
  <si>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</si>
  <si>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</si>
  <si>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</si>
  <si>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</si>
  <si>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</si>
  <si>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</si>
  <si>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</si>
  <si>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</si>
  <si>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</si>
  <si>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</si>
  <si>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</si>
  <si>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</si>
  <si>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</si>
  <si>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</si>
  <si>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</si>
  <si>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</si>
  <si>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</si>
  <si>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</si>
  <si>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</si>
  <si>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</si>
  <si>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</si>
  <si>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</si>
  <si>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</si>
  <si>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</si>
  <si>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</si>
  <si>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</si>
  <si>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</si>
  <si>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</si>
  <si>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</si>
  <si>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</si>
  <si>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</si>
  <si>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</si>
  <si>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</si>
  <si>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</si>
  <si>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</si>
  <si>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</si>
  <si>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</si>
  <si>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</si>
  <si>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</si>
  <si>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</si>
  <si>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</si>
  <si>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</si>
  <si>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</si>
  <si>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</si>
  <si>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</si>
  <si>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</si>
  <si>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</si>
  <si>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</si>
  <si>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</si>
  <si>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</si>
  <si>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</si>
  <si>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</si>
  <si>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</si>
  <si>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</si>
  <si>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</si>
  <si>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</si>
  <si>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</si>
  <si>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</si>
  <si>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</si>
  <si>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</si>
  <si>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</si>
  <si>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</si>
  <si>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</si>
  <si>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</si>
  <si>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</si>
  <si>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</si>
  <si>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</si>
  <si>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</si>
  <si>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</si>
  <si>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</si>
  <si>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</si>
  <si>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</si>
  <si>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</si>
  <si>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</si>
  <si>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</si>
  <si>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</si>
  <si>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</si>
  <si>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</si>
  <si>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</si>
  <si>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</si>
  <si>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</si>
  <si>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</si>
  <si>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</si>
  <si>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</si>
  <si>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</si>
  <si>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</si>
  <si>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</si>
  <si>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</si>
  <si>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</si>
  <si>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</si>
  <si>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</si>
  <si>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</si>
  <si>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</si>
  <si>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</si>
  <si>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</si>
  <si>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</si>
  <si>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</si>
  <si>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</si>
  <si>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</si>
  <si>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</si>
  <si>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</si>
  <si>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</si>
  <si>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</si>
  <si>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</si>
  <si>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</si>
  <si>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</si>
  <si>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</si>
  <si>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</si>
  <si>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</si>
  <si>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</si>
  <si>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</si>
  <si>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</si>
  <si>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</si>
  <si>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</si>
  <si>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</si>
  <si>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</si>
  <si>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</si>
  <si>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</si>
  <si>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</si>
  <si>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</si>
  <si>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</si>
  <si>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</si>
  <si>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</si>
  <si>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</si>
  <si>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</si>
  <si>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</si>
  <si>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</si>
  <si>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</si>
  <si>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</si>
  <si>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</si>
  <si>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</si>
  <si>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</si>
  <si>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</si>
  <si>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</si>
  <si>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</si>
  <si>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</si>
  <si>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</si>
  <si>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</si>
  <si>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</si>
  <si>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</si>
  <si>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</si>
  <si>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</si>
  <si>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</si>
  <si>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</si>
  <si>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</si>
  <si>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</si>
  <si>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</si>
  <si>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</si>
  <si>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</si>
  <si>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</si>
  <si>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</si>
  <si>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</si>
  <si>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</si>
  <si>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</si>
  <si>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</si>
  <si>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</si>
  <si>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</si>
  <si>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</si>
  <si>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</si>
  <si>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</si>
  <si>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</si>
  <si>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</si>
  <si>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</si>
  <si>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</si>
  <si>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</si>
  <si>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</si>
  <si>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</si>
  <si>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</si>
  <si>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</si>
  <si>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</si>
  <si>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</si>
  <si>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</si>
  <si>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</si>
  <si>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</si>
  <si>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</si>
  <si>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</si>
  <si>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</si>
  <si>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</si>
  <si>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</si>
  <si>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</si>
  <si>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</si>
  <si>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</si>
  <si>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</si>
  <si>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</si>
  <si>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</si>
  <si>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</si>
  <si>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</si>
  <si>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</si>
  <si>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</si>
  <si>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</si>
  <si>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</si>
  <si>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</si>
  <si>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</si>
  <si>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</si>
  <si>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</si>
  <si>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</si>
  <si>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</si>
  <si>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</si>
  <si>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</si>
  <si>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</si>
  <si>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</si>
  <si>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</si>
  <si>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</si>
  <si>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</si>
  <si>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</si>
  <si>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</si>
  <si>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</si>
  <si>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</si>
  <si>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</si>
  <si>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</si>
  <si>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</si>
  <si>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</si>
  <si>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</si>
  <si>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</si>
  <si>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</si>
  <si>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</si>
  <si>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</si>
  <si>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</si>
  <si>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</si>
  <si>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</si>
  <si>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</si>
  <si>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</si>
  <si>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</si>
  <si>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</si>
  <si>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</si>
  <si>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</si>
  <si>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</si>
  <si>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</si>
  <si>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</si>
  <si>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</si>
  <si>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</si>
  <si>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</si>
  <si>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</si>
  <si>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</si>
  <si>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</si>
  <si>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</si>
  <si>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</si>
  <si>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</si>
  <si>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</si>
  <si>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</si>
  <si>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</si>
  <si>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</si>
  <si>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</si>
  <si>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</si>
  <si>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</si>
  <si>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</si>
  <si>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</si>
  <si>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</si>
  <si>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</si>
  <si>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</si>
  <si>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</si>
  <si>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</si>
  <si>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</si>
  <si>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</si>
  <si>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</si>
  <si>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</si>
  <si>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</si>
  <si>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</si>
  <si>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</si>
  <si>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</si>
  <si>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</si>
  <si>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</si>
  <si>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</si>
  <si>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</si>
  <si>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</si>
  <si>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</si>
  <si>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</si>
  <si>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</si>
  <si>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</si>
  <si>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</si>
  <si>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</si>
  <si>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</si>
  <si>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</si>
  <si>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</si>
  <si>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</si>
  <si>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</si>
  <si>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</si>
  <si>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</si>
  <si>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</si>
  <si>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</si>
  <si>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</si>
  <si>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</si>
  <si>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</si>
  <si>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</si>
  <si>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</si>
  <si>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</si>
  <si>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</si>
  <si>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</si>
  <si>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</si>
  <si>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</si>
  <si>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</si>
  <si>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</si>
  <si>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</si>
  <si>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</si>
  <si>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</si>
  <si>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</si>
  <si>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</si>
  <si>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</si>
  <si>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</si>
  <si>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</si>
  <si>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</si>
  <si>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</si>
  <si>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</si>
  <si>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</si>
  <si>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</si>
  <si>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</si>
  <si>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</si>
  <si>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</si>
  <si>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</si>
  <si>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</si>
  <si>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</si>
  <si>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</si>
  <si>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</si>
  <si>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</si>
  <si>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</si>
  <si>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</si>
  <si>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</si>
  <si>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</si>
  <si>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</si>
  <si>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</si>
  <si>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</si>
  <si>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</si>
  <si>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</si>
  <si>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</si>
  <si>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</si>
  <si>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</si>
  <si>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</si>
  <si>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</si>
  <si>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</si>
  <si>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</si>
  <si>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</si>
  <si>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</si>
  <si>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</si>
  <si>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</si>
  <si>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</si>
  <si>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</si>
  <si>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</si>
  <si>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</si>
  <si>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</si>
  <si>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</si>
  <si>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</si>
  <si>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</si>
  <si>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</si>
  <si>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</si>
  <si>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</si>
  <si>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</si>
  <si>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</si>
  <si>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</si>
  <si>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</si>
  <si>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</si>
  <si>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</si>
  <si>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</si>
  <si>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</si>
  <si>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</si>
  <si>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</si>
  <si>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</si>
  <si>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</si>
  <si>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</si>
  <si>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</si>
  <si>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</si>
  <si>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</si>
  <si>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</si>
  <si>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</si>
  <si>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</si>
  <si>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</si>
  <si>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</si>
  <si>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</si>
  <si>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</si>
  <si>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</si>
  <si>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</si>
  <si>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</si>
  <si>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</si>
  <si>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</si>
  <si>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</si>
  <si>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</si>
  <si>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</si>
  <si>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</si>
  <si>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</si>
  <si>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</si>
  <si>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</si>
  <si>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</si>
  <si>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</si>
  <si>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</si>
  <si>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</si>
  <si>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</si>
  <si>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</si>
  <si>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</si>
  <si>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</si>
  <si>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</si>
  <si>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</si>
  <si>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</si>
  <si>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</si>
  <si>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</si>
  <si>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</si>
  <si>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</si>
  <si>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</si>
  <si>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</si>
  <si>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</si>
  <si>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</si>
  <si>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</si>
  <si>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</si>
  <si>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</si>
  <si>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</si>
  <si>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</si>
  <si>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</si>
  <si>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</si>
  <si>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</si>
  <si>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</si>
  <si>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</si>
  <si>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</si>
  <si>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</si>
  <si>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</si>
  <si>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</si>
  <si>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</si>
  <si>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</si>
  <si>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</si>
  <si>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</si>
  <si>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</si>
  <si>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</si>
  <si>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</si>
  <si>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</si>
  <si>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</si>
  <si>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</si>
  <si>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</si>
  <si>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</si>
  <si>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</si>
  <si>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</si>
  <si>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</si>
  <si>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</si>
  <si>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</si>
  <si>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</si>
  <si>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</si>
  <si>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</si>
  <si>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</si>
  <si>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</si>
  <si>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</si>
  <si>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</si>
  <si>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</si>
  <si>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</si>
  <si>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</si>
  <si>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</si>
  <si>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</si>
  <si>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</si>
  <si>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</si>
  <si>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</si>
  <si>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</si>
  <si>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</si>
  <si>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</si>
  <si>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</si>
  <si>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</si>
  <si>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</si>
  <si>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</si>
  <si>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</si>
  <si>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</si>
  <si>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</si>
  <si>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</si>
  <si>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</si>
  <si>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</si>
  <si>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</si>
  <si>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</si>
  <si>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</si>
  <si>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</si>
  <si>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</si>
  <si>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</si>
  <si>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</si>
  <si>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</si>
  <si>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</si>
  <si>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</si>
  <si>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</si>
  <si>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</si>
  <si>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</si>
  <si>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</si>
  <si>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</si>
  <si>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</si>
  <si>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</si>
  <si>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</si>
  <si>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</si>
  <si>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</si>
  <si>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</si>
  <si>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</si>
  <si>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</si>
  <si>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</si>
  <si>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</si>
  <si>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</si>
  <si>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</si>
  <si>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</si>
  <si>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</si>
  <si>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</si>
  <si>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</si>
  <si>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</si>
  <si>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</si>
  <si>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</si>
  <si>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</si>
  <si>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</si>
  <si>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</si>
  <si>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</si>
  <si>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</si>
  <si>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</si>
  <si>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</si>
  <si>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</si>
  <si>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</si>
  <si>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</si>
  <si>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</si>
  <si>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</si>
  <si>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</si>
  <si>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</si>
  <si>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</si>
  <si>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</si>
  <si>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</si>
  <si>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</si>
  <si>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</si>
  <si>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</si>
  <si>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</si>
  <si>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</si>
  <si>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</si>
  <si>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</si>
  <si>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</si>
  <si>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</si>
  <si>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</si>
  <si>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</si>
  <si>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</si>
  <si>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</si>
  <si>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</si>
  <si>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</si>
  <si>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</si>
  <si>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</si>
  <si>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</si>
  <si>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</si>
  <si>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</si>
  <si>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</si>
  <si>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</si>
  <si>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</si>
  <si>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</si>
  <si>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</si>
  <si>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</si>
  <si>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</si>
  <si>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</si>
  <si>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</si>
  <si>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</si>
  <si>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</si>
  <si>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</si>
  <si>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</si>
  <si>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</si>
  <si>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</si>
  <si>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</si>
  <si>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</si>
  <si>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</si>
  <si>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</si>
  <si>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</si>
  <si>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</si>
  <si>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</si>
  <si>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</si>
  <si>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</si>
  <si>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</si>
  <si>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</si>
  <si>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</si>
  <si>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</si>
  <si>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</si>
  <si>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</si>
  <si>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</si>
  <si>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</si>
  <si>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</si>
  <si>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</si>
  <si>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</si>
  <si>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</si>
  <si>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</si>
  <si>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</si>
  <si>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</si>
  <si>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</si>
  <si>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</si>
  <si>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</si>
  <si>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</si>
  <si>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</si>
  <si>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</si>
  <si>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</si>
  <si>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</si>
  <si>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</si>
  <si>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</si>
  <si>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</si>
  <si>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</si>
  <si>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</si>
  <si>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</si>
  <si>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</si>
  <si>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</si>
  <si>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</si>
  <si>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</si>
  <si>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</si>
  <si>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</si>
  <si>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</si>
  <si>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</si>
  <si>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</si>
  <si>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</si>
  <si>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</si>
  <si>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</si>
  <si>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</si>
  <si>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</si>
  <si>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</si>
  <si>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</si>
  <si>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</si>
  <si>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</si>
  <si>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</si>
  <si>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</si>
  <si>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</si>
  <si>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</si>
  <si>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</si>
  <si>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</si>
  <si>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</si>
  <si>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</si>
  <si>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</si>
  <si>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</si>
  <si>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</si>
  <si>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</si>
  <si>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</si>
  <si>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</si>
  <si>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</si>
  <si>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</si>
  <si>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</si>
  <si>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</si>
  <si>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</si>
  <si>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</si>
  <si>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</si>
  <si>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</si>
  <si>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</si>
  <si>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</si>
  <si>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</si>
  <si>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</si>
  <si>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</si>
  <si>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</si>
  <si>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</si>
  <si>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</si>
  <si>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</si>
  <si>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</si>
  <si>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</si>
  <si>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</si>
  <si>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</si>
  <si>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</si>
  <si>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</si>
  <si>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</si>
  <si>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</si>
  <si>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</si>
  <si>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</si>
  <si>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</si>
  <si>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</si>
  <si>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</si>
  <si>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</si>
  <si>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</si>
  <si>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</si>
  <si>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</si>
  <si>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</si>
  <si>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</si>
  <si>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</si>
  <si>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</si>
  <si>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</si>
  <si>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</si>
  <si>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</si>
  <si>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</si>
  <si>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</si>
  <si>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</si>
  <si>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</si>
  <si>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</si>
  <si>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</si>
  <si>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</si>
  <si>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</si>
  <si>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</si>
  <si>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</si>
  <si>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</si>
  <si>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</si>
  <si>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</si>
  <si>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</si>
  <si>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</si>
  <si>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</si>
  <si>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</si>
  <si>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</si>
  <si>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</si>
  <si>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</si>
  <si>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</si>
  <si>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</si>
  <si>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</si>
  <si>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</si>
  <si>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</si>
  <si>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</si>
  <si>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</si>
  <si>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</si>
  <si>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</si>
  <si>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</si>
  <si>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</si>
  <si>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</si>
  <si>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</si>
  <si>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</si>
  <si>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</si>
  <si>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</si>
  <si>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</si>
  <si>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</si>
  <si>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</si>
  <si>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</si>
  <si>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</si>
  <si>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</si>
  <si>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</si>
  <si>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</si>
  <si>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</si>
  <si>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</si>
  <si>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</si>
  <si>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</si>
  <si>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</si>
  <si>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</si>
  <si>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</si>
  <si>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</si>
  <si>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</si>
  <si>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</si>
  <si>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</si>
  <si>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</si>
  <si>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</si>
  <si>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</si>
  <si>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</si>
  <si>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</si>
  <si>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</si>
  <si>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</si>
  <si>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</si>
  <si>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</si>
  <si>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</si>
  <si>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</si>
  <si>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</si>
  <si>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</si>
  <si>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</si>
  <si>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</si>
  <si>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</si>
  <si>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</si>
  <si>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</si>
  <si>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</si>
  <si>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</si>
  <si>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</si>
  <si>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</si>
  <si>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</si>
  <si>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</si>
  <si>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</si>
  <si>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</si>
  <si>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</si>
  <si>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</si>
  <si>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</si>
  <si>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</si>
  <si>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</si>
  <si>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</si>
  <si>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</si>
  <si>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</si>
  <si>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</si>
  <si>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</si>
  <si>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</si>
  <si>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</si>
  <si>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</si>
  <si>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</si>
  <si>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</si>
  <si>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</si>
  <si>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</si>
  <si>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</si>
  <si>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</si>
  <si>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</si>
  <si>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</si>
  <si>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</si>
  <si>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</si>
  <si>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</si>
  <si>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</si>
  <si>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</si>
  <si>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</si>
  <si>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</si>
  <si>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</si>
  <si>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</si>
  <si>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</si>
  <si>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</si>
  <si>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</si>
  <si>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</si>
  <si>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</si>
  <si>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</si>
  <si>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</si>
  <si>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</si>
  <si>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</si>
  <si>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</si>
  <si>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</si>
  <si>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</si>
  <si>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</si>
  <si>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</si>
  <si>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</si>
  <si>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</si>
  <si>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</si>
  <si>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</si>
  <si>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</si>
  <si>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</si>
  <si>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</si>
  <si>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</si>
  <si>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</si>
  <si>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</si>
  <si>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</si>
  <si>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</si>
  <si>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</si>
  <si>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</si>
  <si>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</si>
  <si>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</si>
  <si>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</si>
  <si>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</si>
  <si>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</si>
  <si>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</si>
  <si>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</si>
  <si>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</si>
  <si>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</si>
  <si>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</si>
  <si>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</si>
  <si>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</si>
  <si>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</si>
  <si>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</si>
  <si>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</si>
  <si>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</si>
  <si>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</si>
  <si>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</si>
  <si>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</si>
  <si>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</si>
  <si>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</si>
  <si>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</si>
  <si>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</si>
  <si>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</si>
  <si>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</si>
  <si>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</si>
  <si>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</si>
  <si>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</si>
  <si>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</si>
  <si>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</si>
  <si>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</si>
  <si>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</si>
  <si>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</si>
  <si>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</si>
  <si>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</si>
  <si>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</si>
  <si>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</si>
  <si>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</si>
  <si>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</si>
  <si>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</si>
  <si>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</si>
  <si>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</si>
  <si>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</si>
  <si>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</si>
  <si>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</si>
  <si>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</si>
  <si>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</si>
  <si>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</si>
  <si>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</si>
  <si>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</si>
  <si>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</si>
  <si>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</si>
  <si>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</si>
  <si>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</si>
  <si>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</si>
  <si>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</si>
  <si>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</si>
  <si>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</si>
  <si>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</si>
  <si>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</si>
  <si>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</si>
  <si>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</si>
  <si>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</si>
  <si>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</si>
  <si>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</si>
  <si>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</si>
  <si>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</si>
  <si>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</si>
  <si>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</si>
  <si>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</si>
  <si>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</si>
  <si>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</si>
  <si>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</si>
  <si>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</si>
  <si>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</si>
  <si>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</si>
  <si>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</si>
  <si>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</si>
  <si>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</si>
  <si>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</si>
  <si>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</si>
  <si>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</si>
  <si>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</si>
  <si>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</si>
  <si>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</si>
  <si>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</si>
  <si>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</si>
  <si>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</si>
  <si>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</si>
  <si>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</si>
  <si>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</si>
  <si>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</si>
  <si>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</si>
  <si>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</si>
  <si>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</si>
  <si>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</si>
  <si>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</si>
  <si>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</si>
  <si>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</si>
  <si>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</si>
  <si>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</si>
  <si>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</si>
  <si>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</si>
  <si>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</si>
  <si>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</si>
  <si>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</si>
  <si>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</si>
  <si>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</si>
  <si>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</si>
  <si>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</si>
  <si>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</si>
  <si>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</si>
  <si>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</si>
  <si>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</si>
  <si>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</si>
  <si>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</si>
  <si>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</si>
  <si>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</si>
  <si>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</si>
  <si>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</si>
  <si>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</si>
  <si>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</si>
  <si>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</si>
  <si>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</si>
  <si>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</si>
  <si>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</si>
  <si>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</si>
  <si>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</si>
  <si>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</si>
  <si>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</si>
  <si>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</si>
  <si>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</si>
  <si>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</si>
  <si>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</si>
  <si>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</si>
  <si>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</si>
  <si>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</si>
  <si>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</si>
  <si>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</si>
  <si>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</si>
  <si>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</si>
  <si>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</si>
  <si>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</si>
  <si>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</si>
  <si>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</si>
  <si>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</si>
  <si>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</si>
  <si>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</si>
  <si>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</si>
  <si>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</si>
  <si>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</si>
  <si>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</si>
  <si>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</si>
  <si>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</si>
  <si>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</si>
  <si>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</si>
  <si>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</si>
  <si>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</si>
  <si>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</si>
  <si>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</si>
  <si>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</si>
  <si>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</si>
  <si>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</si>
  <si>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</si>
  <si>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</si>
  <si>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</si>
  <si>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</si>
  <si>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</si>
  <si>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</si>
  <si>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</si>
  <si>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</si>
  <si>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</si>
  <si>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</si>
  <si>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</si>
  <si>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</si>
  <si>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</si>
  <si>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</si>
  <si>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</si>
  <si>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</si>
  <si>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</si>
  <si>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</si>
  <si>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</si>
  <si>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</si>
  <si>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</si>
  <si>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</si>
  <si>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</si>
  <si>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</si>
  <si>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</si>
  <si>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</si>
  <si>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</si>
  <si>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</si>
  <si>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</si>
  <si>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</si>
  <si>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</si>
  <si>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</si>
  <si>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</si>
  <si>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</si>
  <si>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</si>
  <si>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</si>
  <si>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</si>
  <si>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</si>
  <si>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</si>
  <si>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</si>
  <si>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</si>
  <si>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</si>
  <si>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</si>
  <si>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</si>
  <si>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</si>
  <si>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</si>
  <si>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</si>
  <si>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</si>
  <si>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</si>
  <si>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</si>
  <si>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</si>
  <si>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</si>
  <si>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</si>
  <si>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</si>
  <si>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</si>
  <si>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</si>
  <si>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</si>
  <si>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</si>
  <si>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</si>
  <si>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</si>
  <si>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</si>
  <si>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</si>
  <si>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</si>
  <si>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</si>
  <si>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</si>
  <si>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</si>
  <si>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</si>
  <si>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</si>
  <si>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</si>
  <si>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</si>
  <si>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</si>
  <si>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</si>
  <si>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</si>
  <si>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</si>
  <si>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</si>
  <si>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</si>
  <si>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</si>
  <si>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</si>
  <si>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</si>
  <si>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</si>
  <si>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</si>
  <si>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</si>
  <si>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</si>
  <si>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</si>
  <si>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</si>
  <si>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</si>
  <si>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</si>
  <si>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</si>
  <si>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</si>
  <si>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</si>
  <si>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</si>
  <si>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</si>
  <si>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</si>
  <si>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</si>
  <si>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</si>
  <si>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</si>
  <si>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</si>
  <si>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</si>
  <si>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</si>
  <si>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</si>
  <si>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</si>
  <si>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</si>
  <si>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</si>
  <si>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</si>
  <si>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</si>
  <si>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</si>
  <si>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</si>
  <si>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</si>
  <si>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</si>
  <si>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</si>
  <si>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</si>
  <si>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</si>
  <si>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</si>
  <si>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</si>
  <si>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</si>
  <si>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</si>
  <si>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</si>
  <si>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</si>
  <si>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</si>
  <si>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</si>
  <si>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</si>
  <si>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</si>
  <si>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</si>
  <si>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</si>
  <si>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</si>
  <si>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</si>
  <si>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</si>
  <si>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</si>
  <si>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</si>
  <si>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</si>
  <si>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</si>
  <si>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</si>
  <si>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</si>
  <si>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</si>
  <si>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</si>
  <si>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</si>
  <si>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</si>
  <si>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</si>
  <si>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</si>
  <si>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</si>
  <si>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</si>
  <si>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</si>
  <si>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</si>
  <si>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</si>
  <si>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</si>
  <si>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</si>
  <si>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</si>
  <si>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</si>
  <si>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</si>
  <si>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</si>
  <si>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</si>
  <si>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</si>
  <si>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</si>
  <si>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</si>
  <si>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</si>
  <si>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</si>
  <si>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</si>
  <si>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</si>
  <si>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</si>
  <si>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</si>
  <si>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</si>
  <si>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</si>
  <si>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</si>
  <si>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</si>
  <si>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</si>
  <si>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</si>
  <si>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</si>
  <si>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</si>
  <si>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</si>
  <si>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</si>
  <si>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</si>
  <si>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</si>
  <si>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</si>
  <si>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</si>
  <si>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</si>
  <si>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</si>
  <si>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</si>
  <si>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</si>
  <si>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</si>
  <si>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</si>
  <si>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</si>
  <si>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</si>
  <si>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</si>
  <si>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</si>
  <si>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</si>
  <si>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</si>
  <si>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</si>
  <si>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</si>
  <si>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</si>
  <si>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</si>
  <si>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</si>
  <si>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</si>
  <si>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</si>
  <si>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</si>
  <si>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</si>
  <si>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</si>
  <si>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</si>
  <si>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</si>
  <si>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</si>
  <si>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</si>
  <si>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</si>
  <si>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</si>
  <si>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</si>
  <si>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</si>
  <si>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</si>
  <si>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</si>
  <si>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</si>
  <si>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</si>
  <si>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</si>
  <si>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</si>
  <si>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</si>
  <si>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</si>
  <si>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</si>
  <si>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</si>
  <si>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</si>
  <si>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</si>
  <si>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</si>
  <si>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</si>
  <si>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</si>
  <si>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</si>
  <si>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</si>
  <si>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</si>
  <si>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</si>
  <si>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</si>
  <si>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</si>
  <si>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</si>
  <si>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</si>
  <si>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</si>
  <si>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</si>
  <si>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</si>
  <si>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</si>
  <si>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</si>
  <si>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</si>
  <si>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</si>
  <si>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</si>
  <si>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</si>
  <si>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</si>
  <si>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</si>
  <si>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</si>
  <si>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</si>
  <si>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</si>
  <si>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</si>
  <si>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</si>
  <si>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</si>
  <si>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</si>
  <si>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</si>
  <si>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</si>
  <si>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</si>
  <si>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</si>
  <si>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</si>
  <si>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</si>
  <si>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</si>
  <si>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</si>
  <si>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</si>
  <si>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</si>
  <si>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</si>
  <si>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</si>
  <si>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</si>
  <si>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</si>
  <si>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</si>
  <si>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</si>
  <si>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</si>
  <si>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</si>
  <si>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</si>
  <si>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</si>
  <si>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</si>
  <si>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</si>
  <si>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</si>
  <si>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</si>
  <si>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</si>
  <si>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</si>
  <si>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</si>
  <si>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</si>
  <si>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</si>
  <si>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</si>
  <si>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</si>
  <si>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</si>
  <si>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</si>
  <si>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</si>
  <si>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</si>
  <si>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</si>
  <si>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</si>
  <si>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</si>
  <si>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</si>
  <si>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</si>
  <si>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</si>
  <si>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</si>
  <si>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</si>
  <si>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</si>
  <si>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</si>
  <si>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</si>
  <si>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</si>
  <si>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</si>
  <si>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</si>
  <si>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</si>
  <si>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</si>
  <si>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</si>
  <si>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</si>
  <si>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</si>
  <si>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</si>
  <si>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</si>
  <si>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</si>
  <si>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</si>
  <si>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</si>
  <si>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</si>
  <si>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</si>
  <si>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</si>
  <si>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</si>
  <si>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</si>
  <si>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</si>
  <si>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</si>
  <si>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</si>
  <si>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</si>
  <si>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</si>
  <si>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</si>
  <si>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</si>
  <si>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</si>
  <si>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</si>
  <si>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</si>
  <si>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</si>
  <si>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</si>
  <si>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</si>
  <si>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</si>
  <si>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</si>
  <si>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</si>
  <si>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</si>
  <si>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</si>
  <si>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</si>
  <si>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</si>
  <si>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</si>
  <si>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</si>
  <si>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</si>
  <si>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</si>
  <si>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</si>
  <si>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</si>
  <si>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</si>
  <si>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</si>
  <si>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</si>
  <si>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</si>
  <si>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</si>
  <si>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</si>
  <si>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</si>
  <si>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</si>
  <si>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</si>
  <si>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</si>
  <si>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</si>
  <si>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</si>
  <si>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</si>
  <si>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</si>
  <si>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</si>
  <si>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</si>
  <si>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</si>
  <si>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</si>
  <si>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</si>
  <si>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</si>
  <si>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</si>
  <si>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</si>
  <si>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</si>
  <si>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</si>
  <si>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</si>
  <si>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</si>
  <si>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</si>
  <si>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</si>
  <si>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</si>
  <si>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</si>
  <si>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</si>
  <si>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</si>
  <si>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</si>
  <si>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</si>
  <si>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</si>
  <si>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</si>
  <si>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</si>
  <si>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</si>
  <si>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</si>
  <si>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</si>
  <si>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</si>
  <si>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</si>
  <si>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</si>
  <si>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</si>
  <si>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</si>
  <si>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</si>
  <si>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</si>
  <si>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</si>
  <si>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</si>
  <si>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</si>
  <si>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</si>
  <si>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</si>
  <si>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</si>
  <si>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</si>
  <si>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</si>
  <si>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</si>
  <si>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</si>
  <si>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</si>
  <si>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</si>
  <si>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</si>
  <si>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</si>
  <si>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</si>
  <si>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</si>
  <si>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</si>
  <si>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</si>
  <si>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</si>
  <si>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</si>
  <si>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</si>
  <si>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</si>
  <si>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</si>
  <si>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</si>
  <si>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</si>
  <si>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</si>
  <si>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</si>
  <si>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</si>
  <si>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</si>
  <si>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</si>
  <si>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</si>
  <si>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</si>
  <si>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</si>
  <si>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</si>
  <si>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</si>
  <si>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</si>
  <si>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</si>
  <si>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</si>
  <si>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</si>
  <si>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</si>
  <si>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</si>
  <si>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</si>
  <si>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</si>
  <si>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</si>
  <si>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</si>
  <si>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</si>
  <si>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</si>
  <si>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</si>
  <si>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</si>
  <si>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</si>
  <si>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</si>
  <si>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</si>
  <si>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</si>
  <si>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</si>
  <si>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</si>
  <si>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</si>
  <si>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</si>
  <si>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</si>
  <si>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</si>
  <si>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</si>
  <si>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</si>
  <si>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</si>
  <si>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</si>
  <si>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</si>
  <si>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</si>
  <si>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</si>
  <si>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</si>
  <si>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</si>
  <si>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</si>
  <si>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</si>
  <si>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</si>
  <si>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</si>
  <si>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</si>
  <si>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</si>
  <si>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</si>
  <si>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</si>
  <si>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</si>
  <si>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</si>
  <si>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</si>
  <si>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</si>
  <si>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</si>
  <si>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</si>
  <si>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</si>
  <si>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</si>
  <si>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</si>
  <si>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</si>
  <si>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</si>
  <si>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</si>
  <si>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</si>
  <si>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</si>
  <si>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</si>
  <si>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</si>
  <si>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</si>
  <si>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</si>
  <si>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</si>
  <si>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</si>
  <si>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</si>
  <si>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</si>
  <si>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</si>
  <si>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</si>
  <si>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</si>
  <si>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</si>
  <si>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</si>
  <si>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</si>
  <si>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</si>
  <si>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</si>
  <si>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</si>
  <si>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</si>
  <si>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</si>
  <si>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</si>
  <si>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</si>
  <si>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</si>
  <si>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</si>
  <si>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</si>
  <si>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</si>
  <si>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</si>
  <si>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</si>
  <si>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</si>
  <si>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</si>
  <si>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</si>
  <si>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</si>
  <si>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</si>
  <si>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</si>
  <si>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</si>
  <si>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</si>
  <si>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</si>
  <si>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</si>
  <si>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</si>
  <si>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</si>
  <si>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</si>
  <si>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</si>
  <si>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</si>
  <si>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</si>
  <si>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</si>
  <si>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</si>
  <si>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</si>
  <si>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</si>
  <si>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</si>
  <si>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</si>
  <si>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</si>
  <si>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</si>
  <si>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</si>
  <si>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</si>
  <si>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</si>
  <si>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</si>
  <si>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</si>
  <si>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</si>
  <si>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</si>
  <si>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</si>
  <si>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</si>
  <si>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</si>
  <si>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</si>
  <si>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</si>
  <si>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</si>
  <si>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</si>
  <si>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</si>
  <si>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</si>
  <si>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</si>
  <si>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</si>
  <si>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</si>
  <si>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</si>
  <si>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</si>
  <si>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</si>
  <si>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</si>
  <si>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</si>
  <si>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</si>
  <si>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</si>
  <si>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</si>
  <si>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</si>
  <si>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</si>
  <si>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</si>
  <si>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</si>
  <si>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</si>
  <si>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</si>
  <si>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</si>
  <si>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</si>
  <si>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</si>
  <si>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</si>
  <si>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</si>
  <si>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</si>
  <si>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</si>
  <si>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</si>
  <si>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</si>
  <si>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</si>
  <si>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</si>
  <si>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</si>
  <si>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</si>
  <si>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</si>
  <si>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</si>
  <si>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</si>
  <si>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</si>
  <si>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</si>
  <si>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</si>
  <si>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</si>
  <si>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</si>
  <si>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</si>
  <si>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</si>
  <si>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</si>
  <si>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</si>
  <si>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</si>
  <si>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</si>
  <si>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</si>
  <si>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</si>
  <si>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</si>
  <si>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</si>
  <si>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</si>
  <si>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</si>
  <si>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</si>
  <si>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</si>
  <si>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</si>
  <si>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</si>
  <si>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</si>
  <si>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</si>
  <si>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</si>
  <si>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</si>
  <si>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</si>
  <si>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</si>
  <si>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</si>
  <si>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</si>
  <si>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</si>
  <si>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</si>
  <si>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</si>
  <si>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</si>
  <si>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</si>
  <si>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</si>
  <si>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</si>
  <si>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</si>
  <si>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</si>
  <si>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</si>
  <si>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</si>
  <si>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</si>
  <si>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</si>
  <si>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</si>
  <si>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</si>
  <si>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</si>
  <si>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</si>
  <si>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</si>
  <si>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</si>
  <si>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</si>
  <si>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</si>
  <si>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</si>
  <si>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</si>
  <si>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</si>
  <si>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</si>
  <si>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</si>
  <si>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</si>
  <si>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</si>
  <si>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</si>
  <si>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</si>
  <si>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</si>
  <si>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</si>
  <si>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</si>
  <si>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</si>
  <si>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</si>
  <si>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</si>
  <si>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</si>
  <si>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</si>
  <si>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</si>
  <si>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</si>
  <si>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</si>
  <si>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</si>
  <si>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</si>
  <si>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</si>
  <si>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</si>
  <si>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</si>
  <si>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</si>
  <si>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</si>
  <si>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</si>
  <si>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</si>
  <si>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</si>
  <si>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</si>
  <si>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</si>
  <si>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</si>
  <si>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</si>
  <si>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</si>
  <si>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</si>
  <si>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</si>
  <si>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</si>
  <si>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</si>
  <si>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</si>
  <si>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</si>
  <si>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</si>
  <si>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</si>
  <si>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</si>
  <si>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</si>
  <si>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</si>
  <si>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</si>
  <si>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</si>
  <si>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</si>
  <si>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</si>
  <si>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</si>
  <si>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</si>
  <si>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</si>
  <si>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</si>
  <si>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</si>
  <si>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</si>
  <si>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</si>
  <si>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</si>
  <si>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</si>
  <si>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</si>
  <si>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</si>
  <si>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</si>
  <si>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</si>
  <si>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</si>
  <si>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</si>
  <si>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</si>
  <si>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</si>
  <si>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</si>
  <si>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</si>
  <si>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</si>
  <si>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</si>
  <si>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</si>
  <si>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</si>
  <si>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</si>
  <si>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</si>
  <si>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</si>
  <si>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</si>
  <si>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</si>
  <si>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</si>
  <si>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</si>
  <si>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</si>
  <si>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</si>
  <si>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</si>
  <si>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</si>
  <si>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</si>
  <si>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</si>
  <si>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</si>
  <si>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</si>
  <si>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</si>
  <si>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</si>
  <si>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</si>
  <si>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</si>
  <si>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</si>
  <si>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</si>
  <si>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</si>
  <si>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</si>
  <si>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</si>
  <si>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</si>
  <si>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</si>
  <si>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</si>
  <si>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</si>
  <si>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</si>
  <si>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</si>
  <si>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</si>
  <si>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</si>
  <si>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</si>
  <si>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</si>
  <si>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</si>
  <si>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</si>
  <si>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</si>
  <si>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</si>
  <si>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</si>
  <si>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</si>
  <si>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</si>
  <si>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</si>
  <si>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</si>
  <si>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</si>
  <si>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</si>
  <si>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</si>
  <si>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</si>
  <si>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</si>
  <si>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</si>
  <si>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</si>
  <si>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</si>
  <si>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</si>
  <si>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</si>
  <si>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</si>
  <si>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</si>
  <si>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</si>
  <si>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</si>
  <si>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</si>
  <si>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</si>
  <si>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</si>
  <si>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</si>
  <si>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</si>
  <si>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</si>
  <si>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</si>
  <si>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</si>
  <si>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</si>
  <si>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</si>
  <si>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</si>
  <si>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</si>
  <si>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</si>
  <si>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</si>
  <si>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</si>
  <si>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</si>
  <si>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</si>
  <si>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</si>
  <si>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</si>
  <si>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</si>
  <si>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</si>
  <si>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</si>
  <si>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</si>
  <si>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</si>
  <si>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</si>
  <si>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</si>
  <si>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</si>
  <si>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</si>
  <si>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</si>
  <si>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</si>
  <si>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</si>
  <si>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</si>
  <si>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</si>
  <si>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</si>
  <si>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</si>
  <si>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</si>
  <si>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</si>
  <si>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</si>
  <si>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</si>
  <si>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</si>
  <si>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</si>
  <si>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</si>
  <si>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</si>
  <si>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</si>
  <si>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</si>
  <si>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</si>
  <si>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</si>
  <si>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</si>
  <si>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</si>
  <si>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</si>
  <si>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</si>
  <si>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</si>
  <si>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</si>
  <si>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</si>
  <si>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</si>
  <si>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</si>
  <si>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</si>
  <si>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</si>
  <si>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</si>
  <si>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</si>
  <si>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</si>
  <si>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</si>
  <si>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</si>
  <si>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</si>
  <si>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</si>
  <si>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</si>
  <si>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</si>
  <si>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</si>
  <si>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</si>
  <si>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</si>
  <si>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</si>
  <si>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</si>
  <si>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</si>
  <si>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</si>
  <si>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</si>
  <si>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</si>
  <si>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</si>
  <si>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</si>
  <si>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</si>
  <si>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</si>
  <si>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</si>
  <si>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</si>
  <si>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</si>
  <si>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</si>
  <si>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</si>
  <si>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</si>
  <si>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</si>
  <si>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</si>
  <si>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</si>
  <si>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</si>
  <si>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</si>
  <si>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</si>
  <si>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</si>
  <si>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</si>
  <si>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</si>
  <si>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</si>
  <si>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</si>
  <si>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</si>
  <si>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</si>
  <si>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</si>
  <si>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</si>
  <si>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</si>
  <si>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</si>
  <si>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</si>
  <si>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</si>
  <si>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</si>
  <si>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</si>
  <si>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</si>
  <si>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</si>
  <si>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</si>
  <si>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</si>
  <si>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</si>
  <si>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</si>
  <si>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</si>
  <si>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</si>
  <si>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</si>
  <si>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</si>
  <si>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</si>
  <si>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</si>
  <si>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</si>
  <si>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</si>
  <si>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</si>
  <si>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</si>
  <si>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</si>
  <si>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</si>
  <si>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</si>
  <si>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</si>
  <si>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</si>
  <si>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</si>
  <si>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</si>
  <si>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</si>
  <si>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</si>
  <si>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</si>
  <si>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</si>
  <si>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</si>
  <si>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</si>
  <si>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</si>
  <si>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</si>
  <si>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</si>
  <si>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</si>
  <si>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</si>
  <si>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</si>
  <si>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</si>
  <si>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</si>
  <si>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</si>
  <si>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</si>
  <si>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</si>
  <si>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</si>
  <si>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</si>
  <si>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</si>
  <si>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</si>
  <si>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</si>
  <si>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</si>
  <si>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</si>
  <si>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</si>
  <si>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</si>
  <si>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</si>
  <si>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</si>
  <si>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</si>
  <si>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</si>
  <si>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</si>
  <si>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</si>
  <si>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</si>
  <si>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</si>
  <si>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</si>
  <si>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</si>
  <si>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</si>
  <si>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</si>
  <si>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</si>
  <si>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</si>
  <si>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</si>
  <si>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</si>
  <si>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</si>
  <si>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</si>
  <si>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</si>
  <si>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</si>
  <si>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</si>
  <si>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</si>
  <si>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</si>
  <si>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</si>
  <si>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</si>
  <si>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</si>
  <si>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</si>
  <si>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</si>
  <si>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</si>
  <si>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</si>
  <si>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</si>
  <si>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</si>
  <si>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</si>
  <si>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</si>
  <si>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</si>
  <si>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</si>
  <si>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</si>
  <si>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</si>
  <si>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</si>
  <si>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</si>
  <si>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</si>
  <si>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</si>
  <si>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</si>
  <si>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</si>
  <si>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</si>
  <si>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</si>
  <si>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</si>
  <si>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</si>
  <si>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</si>
  <si>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</si>
  <si>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</si>
  <si>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</si>
  <si>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</si>
  <si>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</si>
  <si>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</si>
  <si>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</si>
  <si>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</si>
  <si>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</si>
  <si>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</si>
  <si>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</si>
  <si>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</si>
  <si>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</si>
  <si>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</si>
  <si>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</si>
  <si>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</si>
  <si>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</si>
  <si>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</si>
  <si>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</si>
  <si>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</si>
  <si>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</si>
  <si>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</si>
  <si>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</si>
  <si>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</si>
  <si>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</si>
  <si>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</si>
  <si>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</si>
  <si>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</si>
  <si>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</si>
  <si>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</si>
  <si>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</si>
  <si>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</si>
  <si>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</si>
  <si>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</si>
  <si>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</si>
  <si>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</si>
  <si>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</si>
  <si>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</si>
  <si>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</si>
  <si>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</si>
  <si>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</si>
  <si>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</si>
  <si>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</si>
  <si>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</si>
  <si>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</si>
  <si>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</si>
  <si>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</si>
  <si>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</si>
  <si>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</si>
  <si>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</si>
  <si>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</si>
  <si>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</si>
  <si>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</si>
  <si>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</si>
  <si>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</si>
  <si>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</si>
  <si>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</si>
  <si>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</si>
  <si>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</si>
  <si>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</si>
  <si>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</si>
  <si>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</si>
  <si>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</si>
  <si>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</si>
  <si>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</si>
  <si>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</si>
  <si>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</si>
  <si>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</si>
  <si>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</si>
  <si>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</si>
  <si>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</si>
  <si>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</si>
  <si>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</si>
  <si>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</si>
  <si>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</si>
  <si>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</si>
  <si>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</si>
  <si>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</si>
  <si>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</si>
  <si>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</si>
  <si>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</si>
  <si>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</si>
  <si>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</si>
  <si>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</si>
  <si>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</si>
  <si>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</si>
  <si>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</si>
  <si>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</si>
  <si>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</si>
  <si>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</si>
  <si>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</si>
  <si>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</si>
  <si>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</si>
  <si>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</si>
  <si>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</si>
  <si>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</si>
  <si>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</si>
  <si>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</si>
  <si>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</si>
  <si>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</si>
  <si>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</si>
  <si>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</si>
  <si>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</si>
  <si>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</si>
  <si>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</si>
  <si>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</si>
  <si>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</si>
  <si>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</si>
  <si>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</si>
  <si>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</si>
  <si>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</si>
  <si>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</si>
  <si>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</si>
  <si>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</si>
  <si>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</si>
  <si>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</si>
  <si>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</si>
  <si>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</si>
  <si>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</si>
  <si>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</si>
  <si>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</si>
  <si>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</si>
  <si>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</si>
  <si>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</si>
  <si>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</si>
  <si>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</si>
  <si>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</si>
  <si>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</si>
  <si>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</si>
  <si>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</si>
  <si>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</si>
  <si>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</si>
  <si>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</si>
  <si>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</si>
  <si>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</si>
  <si>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</si>
  <si>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</si>
  <si>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</si>
  <si>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</si>
  <si>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</si>
  <si>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</si>
  <si>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</si>
  <si>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</si>
  <si>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</si>
  <si>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</si>
  <si>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</si>
  <si>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</si>
  <si>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</si>
  <si>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</si>
  <si>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</si>
  <si>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</si>
  <si>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</si>
  <si>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</si>
  <si>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</si>
  <si>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</si>
  <si>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</si>
  <si>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</si>
  <si>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</si>
  <si>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</si>
  <si>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</si>
  <si>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</si>
  <si>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</si>
  <si>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</si>
  <si>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</si>
  <si>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</si>
  <si>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</si>
  <si>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</si>
  <si>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</si>
  <si>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</si>
  <si>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</si>
  <si>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</si>
  <si>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</si>
  <si>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</si>
  <si>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</si>
  <si>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</si>
  <si>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</si>
  <si>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</si>
  <si>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</si>
  <si>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</si>
  <si>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</si>
  <si>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</si>
  <si>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</si>
  <si>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</si>
  <si>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</si>
  <si>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</si>
  <si>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</si>
  <si>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</si>
  <si>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</si>
  <si>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</si>
  <si>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</si>
  <si>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</si>
  <si>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</si>
  <si>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</si>
  <si>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</si>
  <si>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</si>
  <si>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</si>
  <si>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</si>
  <si>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</si>
  <si>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</si>
  <si>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</si>
  <si>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</si>
  <si>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</si>
  <si>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</si>
  <si>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</si>
  <si>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</si>
  <si>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</si>
  <si>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</si>
  <si>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</si>
  <si>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</si>
  <si>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</si>
  <si>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</si>
  <si>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</si>
  <si>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</si>
  <si>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</si>
  <si>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</si>
  <si>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</si>
  <si>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</si>
  <si>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</si>
  <si>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</si>
  <si>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</si>
  <si>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</si>
  <si>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</si>
  <si>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</si>
  <si>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</si>
  <si>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</si>
  <si>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</si>
  <si>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</si>
  <si>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</si>
  <si>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</si>
  <si>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</si>
  <si>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</si>
  <si>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</si>
  <si>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</si>
  <si>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</si>
  <si>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</si>
  <si>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</si>
  <si>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</si>
  <si>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</si>
  <si>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</si>
  <si>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</si>
  <si>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</si>
  <si>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</si>
  <si>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</si>
  <si>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</si>
  <si>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</si>
  <si>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</si>
  <si>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</si>
  <si>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</si>
  <si>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</si>
  <si>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</si>
  <si>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</si>
  <si>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</si>
  <si>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</si>
  <si>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</si>
  <si>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</si>
  <si>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</si>
  <si>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</si>
  <si>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</si>
  <si>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</si>
  <si>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</si>
  <si>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</si>
  <si>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</si>
  <si>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</si>
  <si>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</si>
  <si>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</si>
  <si>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</si>
  <si>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</si>
  <si>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</si>
  <si>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</si>
  <si>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</si>
  <si>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</si>
  <si>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</si>
  <si>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</si>
  <si>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</si>
  <si>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</si>
  <si>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</si>
  <si>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</si>
  <si>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</si>
  <si>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</si>
  <si>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</si>
  <si>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</si>
  <si>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</si>
  <si>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</si>
  <si>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</si>
  <si>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</si>
  <si>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</si>
  <si>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</si>
  <si>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</si>
  <si>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</si>
  <si>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</si>
  <si>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</si>
  <si>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</si>
  <si>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</si>
  <si>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</si>
  <si>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</si>
  <si>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</si>
  <si>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</si>
  <si>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</si>
  <si>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</si>
  <si>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</si>
  <si>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</si>
  <si>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</si>
  <si>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</si>
  <si>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</si>
  <si>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</si>
  <si>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</si>
  <si>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</si>
  <si>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</si>
  <si>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</si>
  <si>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</si>
  <si>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</si>
  <si>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</si>
  <si>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</si>
  <si>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</si>
  <si>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</si>
  <si>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</si>
  <si>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</si>
  <si>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</si>
  <si>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</si>
  <si>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</si>
  <si>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</si>
  <si>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</si>
  <si>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</si>
  <si>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</si>
  <si>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</si>
  <si>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</si>
  <si>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</si>
  <si>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</si>
  <si>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</si>
  <si>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</si>
  <si>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</si>
  <si>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</si>
  <si>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</si>
  <si>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</si>
  <si>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</si>
  <si>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</si>
  <si>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</si>
  <si>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</si>
  <si>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</si>
  <si>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</si>
  <si>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</si>
  <si>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</si>
  <si>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</si>
  <si>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</si>
  <si>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</si>
  <si>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</si>
  <si>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</si>
  <si>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</si>
  <si>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</si>
  <si>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</si>
  <si>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</si>
  <si>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</si>
  <si>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</si>
  <si>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</si>
  <si>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</si>
  <si>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</si>
  <si>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</si>
  <si>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</si>
  <si>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</si>
  <si>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</si>
  <si>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</si>
  <si>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</si>
  <si>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</si>
  <si>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</si>
  <si>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</si>
  <si>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</si>
  <si>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</si>
  <si>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</si>
  <si>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</si>
  <si>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</si>
  <si>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</si>
  <si>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</si>
  <si>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</si>
  <si>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</si>
  <si>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</si>
  <si>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</si>
  <si>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</si>
  <si>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</si>
  <si>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</si>
  <si>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</si>
  <si>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</si>
  <si>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</si>
  <si>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</si>
  <si>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</si>
  <si>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</si>
  <si>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</si>
  <si>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</si>
  <si>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</si>
  <si>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</si>
  <si>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</si>
  <si>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</si>
  <si>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</si>
  <si>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</si>
  <si>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</si>
  <si>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</si>
  <si>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</si>
  <si>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</si>
  <si>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</si>
  <si>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</si>
  <si>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</si>
  <si>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</si>
  <si>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</si>
  <si>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</si>
  <si>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</si>
  <si>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</si>
  <si>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</si>
  <si>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</si>
  <si>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</si>
  <si>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</si>
  <si>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</si>
  <si>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</si>
  <si>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</si>
  <si>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</si>
  <si>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</si>
  <si>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</si>
  <si>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</si>
  <si>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</si>
  <si>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</si>
  <si>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</si>
  <si>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</si>
  <si>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</si>
  <si>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</si>
  <si>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</si>
  <si>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</si>
  <si>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</si>
  <si>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</si>
  <si>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</si>
  <si>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</si>
  <si>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</si>
  <si>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</si>
  <si>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</si>
  <si>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</si>
  <si>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</si>
  <si>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</si>
  <si>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</si>
  <si>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</si>
  <si>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</si>
  <si>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</si>
  <si>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</si>
  <si>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</si>
  <si>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</si>
  <si>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</si>
  <si>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</si>
  <si>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</si>
  <si>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</si>
  <si>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</si>
  <si>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</si>
  <si>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</si>
  <si>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</si>
  <si>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</si>
  <si>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</si>
  <si>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</si>
  <si>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</si>
  <si>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</si>
  <si>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</si>
  <si>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</si>
  <si>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</si>
  <si>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</si>
  <si>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</si>
  <si>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</si>
  <si>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</si>
  <si>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</si>
  <si>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</si>
  <si>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</si>
  <si>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</si>
  <si>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</si>
  <si>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</si>
  <si>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</si>
  <si>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</si>
  <si>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</si>
  <si>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</si>
  <si>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</si>
  <si>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</si>
  <si>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</si>
  <si>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</si>
  <si>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</si>
  <si>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</si>
  <si>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</si>
  <si>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</si>
  <si>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</si>
  <si>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</si>
  <si>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</si>
  <si>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</si>
  <si>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</si>
  <si>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</si>
  <si>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</si>
  <si>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</si>
  <si>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</si>
  <si>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</si>
  <si>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</si>
  <si>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</si>
  <si>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</si>
  <si>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</si>
  <si>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</si>
  <si>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</si>
  <si>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</si>
  <si>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</si>
  <si>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</si>
  <si>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</si>
  <si>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</si>
  <si>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</si>
  <si>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</si>
  <si>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</si>
  <si>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</si>
  <si>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</si>
  <si>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</si>
  <si>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</si>
  <si>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</si>
  <si>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</si>
  <si>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</si>
  <si>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</si>
  <si>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</si>
  <si>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</si>
  <si>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</si>
  <si>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</si>
  <si>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</si>
  <si>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</si>
  <si>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</si>
  <si>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</si>
  <si>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</si>
  <si>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</si>
  <si>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</si>
  <si>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</si>
  <si>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</si>
  <si>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</si>
  <si>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</si>
  <si>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</si>
  <si>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</si>
  <si>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</si>
  <si>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</si>
  <si>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</si>
  <si>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</si>
  <si>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</si>
  <si>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</si>
  <si>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</si>
  <si>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</si>
  <si>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</si>
  <si>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</si>
  <si>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</si>
  <si>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</si>
  <si>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</si>
  <si>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</si>
  <si>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</si>
  <si>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</si>
  <si>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</si>
  <si>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</si>
  <si>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</si>
  <si>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</si>
  <si>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</si>
  <si>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</si>
  <si>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</si>
  <si>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</si>
  <si>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</si>
  <si>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</si>
  <si>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</si>
  <si>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</si>
  <si>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</si>
  <si>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</si>
  <si>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</si>
  <si>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</si>
  <si>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</si>
  <si>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</si>
  <si>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</si>
  <si>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</si>
  <si>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</si>
  <si>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</si>
  <si>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</si>
  <si>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</si>
  <si>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</si>
  <si>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</si>
  <si>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</si>
  <si>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</si>
  <si>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</si>
  <si>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</si>
  <si>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</si>
  <si>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</si>
  <si>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</si>
  <si>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</si>
  <si>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</si>
  <si>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</si>
  <si>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</si>
  <si>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</si>
  <si>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</si>
  <si>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</si>
  <si>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</si>
  <si>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</si>
  <si>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</si>
  <si>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</si>
  <si>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</si>
  <si>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</si>
  <si>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</si>
  <si>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</si>
  <si>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</si>
  <si>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</si>
  <si>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</si>
  <si>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</si>
  <si>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</si>
  <si>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</si>
  <si>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</si>
  <si>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</si>
  <si>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</si>
  <si>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</si>
  <si>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</si>
  <si>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</si>
  <si>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</si>
  <si>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</si>
  <si>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</si>
  <si>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</si>
  <si>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</si>
  <si>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</si>
  <si>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</si>
  <si>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</si>
  <si>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</si>
  <si>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</si>
  <si>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</si>
  <si>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</si>
  <si>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</si>
  <si>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</si>
  <si>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</si>
  <si>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</si>
  <si>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</si>
  <si>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</si>
  <si>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</si>
  <si>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</si>
  <si>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</si>
  <si>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</si>
  <si>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</si>
  <si>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</si>
  <si>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</si>
  <si>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</si>
  <si>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</si>
  <si>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</si>
  <si>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</si>
  <si>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</si>
  <si>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</si>
  <si>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</si>
  <si>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</si>
  <si>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</si>
  <si>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</si>
  <si>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</si>
  <si>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</si>
  <si>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</si>
  <si>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</si>
  <si>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</si>
  <si>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</si>
  <si>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</si>
  <si>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</si>
  <si>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</si>
  <si>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</si>
  <si>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</si>
  <si>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</si>
  <si>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</si>
  <si>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</si>
  <si>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</si>
  <si>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</si>
  <si>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</si>
  <si>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</si>
  <si>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</si>
  <si>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</si>
  <si>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</si>
  <si>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</si>
  <si>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</si>
  <si>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</si>
  <si>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</si>
  <si>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</si>
  <si>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</si>
  <si>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</si>
  <si>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</si>
  <si>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</si>
  <si>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</si>
  <si>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</si>
  <si>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</si>
  <si>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</si>
  <si>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</si>
  <si>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</si>
  <si>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</si>
  <si>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</si>
  <si>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</si>
  <si>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</si>
  <si>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</si>
  <si>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</si>
  <si>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</si>
  <si>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</si>
  <si>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</si>
  <si>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</si>
  <si>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</si>
  <si>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</si>
  <si>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</si>
  <si>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</si>
  <si>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</si>
  <si>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</si>
  <si>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</si>
  <si>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</si>
  <si>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</si>
  <si>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</si>
  <si>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</si>
  <si>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</si>
  <si>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</si>
  <si>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</si>
  <si>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</si>
  <si>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</si>
  <si>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</si>
  <si>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</si>
  <si>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</si>
  <si>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</si>
  <si>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</si>
  <si>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</si>
  <si>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</si>
  <si>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</si>
  <si>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</si>
  <si>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</si>
  <si>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</si>
  <si>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</si>
  <si>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</si>
  <si>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</si>
  <si>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</si>
  <si>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</si>
  <si>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</si>
  <si>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</si>
  <si>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</si>
  <si>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</si>
  <si>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</si>
  <si>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</si>
  <si>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</si>
  <si>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</si>
  <si>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</si>
  <si>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</si>
  <si>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</si>
  <si>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</si>
  <si>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</si>
  <si>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</si>
  <si>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</si>
  <si>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</si>
  <si>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</si>
  <si>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</si>
  <si>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</si>
  <si>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</si>
  <si>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</si>
  <si>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</si>
  <si>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</si>
  <si>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</si>
  <si>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</si>
  <si>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</si>
  <si>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</si>
  <si>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</si>
  <si>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</si>
  <si>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</si>
  <si>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</si>
  <si>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</si>
  <si>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</si>
  <si>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</si>
  <si>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</si>
  <si>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</si>
  <si>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</si>
  <si>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</si>
  <si>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</si>
  <si>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</si>
  <si>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</si>
  <si>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</si>
  <si>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</si>
  <si>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</si>
  <si>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</si>
  <si>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</si>
  <si>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</si>
  <si>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</si>
  <si>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</si>
  <si>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</si>
  <si>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</si>
  <si>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</si>
  <si>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</si>
  <si>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</si>
  <si>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</si>
  <si>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</si>
  <si>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</si>
  <si>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</si>
  <si>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</si>
  <si>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</si>
  <si>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</si>
  <si>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</si>
  <si>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</si>
  <si>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</si>
  <si>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</si>
  <si>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</si>
  <si>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</si>
  <si>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</si>
  <si>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</si>
  <si>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</si>
  <si>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</si>
  <si>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</si>
  <si>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</si>
  <si>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</si>
  <si>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</si>
  <si>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</si>
  <si>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</si>
  <si>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</si>
  <si>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</si>
  <si>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</si>
  <si>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</si>
  <si>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</si>
  <si>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</si>
  <si>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</si>
  <si>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</si>
  <si>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</si>
  <si>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</si>
  <si>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</si>
  <si>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</si>
  <si>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</si>
  <si>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</si>
  <si>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</si>
  <si>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</si>
  <si>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</si>
  <si>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</si>
  <si>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</si>
  <si>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</si>
  <si>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</si>
  <si>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</si>
  <si>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</si>
  <si>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</si>
  <si>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</si>
  <si>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</si>
  <si>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</si>
  <si>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</si>
  <si>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</si>
  <si>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</si>
  <si>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</si>
  <si>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</si>
  <si>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</si>
  <si>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</si>
  <si>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</si>
  <si>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</si>
  <si>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</si>
  <si>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</si>
  <si>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</si>
  <si>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</si>
  <si>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</si>
  <si>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</si>
  <si>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</si>
  <si>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</si>
  <si>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</si>
  <si>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</si>
  <si>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</si>
  <si>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</si>
  <si>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</si>
  <si>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</si>
  <si>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</si>
  <si>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</si>
  <si>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</si>
  <si>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</si>
  <si>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</si>
  <si>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</si>
  <si>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</si>
  <si>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</si>
  <si>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</si>
  <si>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</si>
  <si>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</si>
  <si>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</si>
  <si>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</si>
  <si>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</si>
  <si>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</si>
  <si>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</si>
  <si>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</si>
  <si>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</si>
  <si>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</si>
  <si>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</si>
  <si>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</si>
  <si>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</si>
  <si>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</si>
  <si>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</si>
  <si>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</si>
  <si>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</si>
  <si>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</si>
  <si>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</si>
  <si>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</si>
  <si>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</si>
  <si>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</si>
  <si>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</si>
  <si>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</si>
  <si>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</si>
  <si>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</si>
  <si>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</si>
  <si>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</si>
  <si>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</si>
  <si>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</si>
  <si>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</si>
  <si>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</si>
  <si>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</si>
  <si>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</si>
  <si>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</si>
  <si>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</si>
  <si>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</si>
  <si>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</si>
  <si>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</si>
  <si>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</si>
  <si>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</si>
  <si>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</si>
  <si>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</si>
  <si>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</si>
  <si>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</si>
  <si>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</si>
  <si>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</si>
  <si>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</si>
  <si>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</si>
  <si>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</si>
  <si>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</si>
  <si>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</si>
  <si>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</si>
  <si>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</si>
  <si>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</si>
  <si>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</si>
  <si>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</si>
  <si>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</si>
  <si>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</si>
  <si>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</si>
  <si>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</si>
  <si>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</si>
  <si>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</si>
  <si>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</si>
  <si>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</si>
  <si>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</si>
  <si>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</si>
  <si>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</si>
  <si>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</si>
  <si>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</si>
  <si>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</si>
  <si>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</si>
  <si>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</si>
  <si>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</si>
  <si>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</si>
  <si>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</si>
  <si>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</si>
  <si>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</si>
  <si>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</si>
  <si>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</si>
  <si>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</si>
  <si>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</si>
  <si>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</si>
  <si>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</si>
  <si>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</si>
  <si>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</si>
  <si>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</si>
  <si>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</si>
  <si>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</si>
  <si>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</si>
  <si>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</si>
  <si>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</si>
  <si>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</si>
  <si>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</si>
  <si>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</si>
  <si>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</si>
  <si>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</si>
  <si>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</si>
  <si>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</si>
  <si>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</si>
  <si>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</si>
  <si>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</si>
  <si>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</si>
  <si>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</si>
  <si>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</si>
  <si>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</si>
  <si>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</si>
  <si>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</si>
  <si>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</si>
  <si>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</si>
  <si>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</si>
  <si>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</si>
  <si>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</si>
  <si>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</si>
  <si>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</si>
  <si>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</si>
  <si>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</si>
  <si>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</si>
  <si>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</si>
  <si>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</si>
  <si>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</si>
  <si>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</si>
  <si>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</si>
  <si>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</si>
  <si>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</si>
  <si>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</si>
  <si>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</si>
  <si>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</si>
  <si>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</si>
  <si>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</si>
  <si>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</si>
  <si>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</si>
  <si>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</si>
  <si>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</si>
  <si>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</si>
  <si>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</si>
  <si>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</si>
  <si>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</si>
  <si>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</si>
  <si>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</si>
  <si>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</si>
  <si>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</si>
  <si>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</si>
  <si>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</si>
  <si>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</si>
  <si>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</si>
  <si>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</si>
  <si>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</si>
  <si>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</si>
  <si>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</si>
  <si>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</si>
  <si>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</si>
  <si>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</si>
  <si>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</si>
  <si>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</si>
  <si>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</si>
  <si>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</si>
  <si>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</si>
  <si>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</si>
  <si>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</si>
  <si>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</si>
  <si>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</si>
  <si>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</si>
  <si>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</si>
  <si>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</si>
  <si>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</si>
  <si>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</si>
  <si>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</si>
  <si>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</si>
  <si>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</si>
  <si>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</si>
  <si>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</si>
  <si>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</si>
  <si>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</si>
  <si>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</si>
  <si>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</si>
  <si>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</si>
  <si>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</si>
  <si>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</si>
  <si>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</si>
  <si>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</si>
  <si>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</si>
  <si>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</si>
  <si>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</si>
  <si>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</si>
  <si>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</si>
  <si>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</si>
  <si>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</si>
  <si>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</si>
  <si>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</si>
  <si>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</si>
  <si>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</si>
  <si>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</si>
  <si>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</si>
  <si>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</si>
  <si>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</si>
  <si>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</si>
  <si>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</si>
  <si>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</si>
  <si>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</si>
  <si>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</si>
  <si>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</si>
  <si>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</si>
  <si>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</si>
  <si>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</si>
  <si>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</si>
  <si>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</si>
  <si>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</si>
  <si>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</si>
  <si>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</si>
  <si>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</si>
  <si>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</si>
  <si>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</si>
  <si>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</si>
  <si>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</si>
  <si>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</si>
  <si>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</si>
  <si>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</si>
  <si>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</si>
  <si>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</si>
  <si>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</si>
  <si>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</si>
  <si>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</si>
  <si>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</si>
  <si>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</si>
  <si>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</si>
  <si>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</si>
  <si>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</si>
  <si>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</si>
  <si>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</si>
  <si>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</si>
  <si>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</si>
  <si>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</si>
  <si>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</si>
  <si>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</si>
  <si>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</si>
  <si>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</si>
  <si>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</si>
  <si>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</si>
  <si>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</si>
  <si>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</si>
  <si>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</si>
  <si>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</si>
  <si>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</si>
  <si>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</si>
  <si>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</si>
  <si>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</si>
  <si>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</si>
  <si>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</si>
  <si>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</si>
  <si>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</si>
  <si>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</si>
  <si>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</si>
  <si>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</si>
  <si>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</si>
  <si>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</si>
  <si>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</si>
  <si>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</si>
  <si>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</si>
  <si>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</si>
  <si>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</si>
  <si>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</si>
  <si>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</si>
  <si>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</si>
  <si>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</si>
  <si>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</si>
  <si>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</si>
  <si>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</si>
  <si>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</si>
  <si>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</si>
  <si>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</si>
  <si>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</si>
  <si>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</si>
  <si>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</si>
  <si>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</si>
  <si>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</si>
  <si>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</si>
  <si>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</si>
  <si>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</si>
  <si>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</si>
  <si>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</si>
  <si>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</si>
  <si>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</si>
  <si>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</si>
  <si>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</si>
  <si>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</si>
  <si>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</si>
  <si>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</si>
  <si>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</si>
  <si>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</si>
  <si>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</si>
  <si>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</si>
  <si>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</si>
  <si>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</si>
  <si>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</si>
  <si>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</si>
  <si>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</si>
  <si>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</si>
  <si>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</si>
  <si>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</si>
  <si>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</si>
  <si>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</si>
  <si>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</si>
  <si>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</si>
  <si>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</si>
  <si>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</si>
  <si>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</si>
  <si>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</si>
  <si>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</si>
  <si>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</si>
  <si>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</si>
  <si>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</si>
  <si>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</si>
  <si>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</si>
  <si>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</si>
  <si>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</si>
  <si>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</si>
  <si>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</si>
  <si>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</si>
  <si>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</si>
  <si>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</si>
  <si>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</si>
  <si>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</si>
  <si>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</si>
  <si>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</si>
  <si>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</si>
  <si>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</si>
  <si>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</si>
  <si>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</si>
  <si>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</si>
  <si>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</si>
  <si>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</si>
  <si>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</si>
  <si>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</si>
  <si>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</si>
  <si>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</si>
  <si>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</si>
  <si>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</si>
  <si>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</si>
  <si>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</si>
  <si>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</si>
  <si>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</si>
  <si>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</si>
  <si>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</si>
  <si>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</si>
  <si>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</si>
  <si>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</si>
  <si>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</si>
  <si>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</si>
  <si>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</si>
  <si>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</si>
  <si>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</si>
  <si>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</si>
  <si>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</si>
  <si>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</si>
  <si>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</si>
  <si>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</si>
  <si>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</si>
  <si>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</si>
  <si>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</si>
  <si>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</si>
  <si>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</si>
  <si>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</si>
  <si>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</si>
  <si>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</si>
  <si>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</si>
  <si>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</si>
  <si>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</si>
  <si>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</si>
  <si>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</si>
  <si>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</si>
  <si>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</si>
  <si>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</si>
  <si>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</si>
  <si>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</si>
  <si>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</si>
  <si>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</si>
  <si>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</si>
  <si>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</si>
  <si>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</si>
  <si>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</si>
  <si>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</si>
  <si>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</si>
  <si>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</si>
  <si>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</si>
  <si>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</si>
  <si>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</si>
  <si>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</si>
  <si>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</si>
  <si>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</si>
  <si>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</si>
  <si>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</si>
  <si>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</si>
  <si>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</si>
  <si>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</si>
  <si>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</si>
  <si>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</si>
  <si>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</si>
  <si>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</si>
  <si>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</si>
  <si>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</si>
  <si>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</si>
  <si>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</si>
  <si>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</si>
  <si>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</si>
  <si>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</si>
  <si>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</si>
  <si>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</si>
  <si>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</si>
  <si>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</si>
  <si>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</si>
  <si>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</si>
  <si>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</si>
  <si>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</si>
  <si>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</si>
  <si>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</si>
  <si>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</si>
  <si>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</si>
  <si>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</si>
  <si>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</si>
  <si>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</si>
  <si>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</si>
  <si>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</si>
  <si>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</si>
  <si>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</si>
  <si>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</si>
  <si>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</si>
  <si>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</si>
  <si>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</si>
  <si>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</si>
  <si>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</si>
  <si>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</si>
  <si>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</si>
  <si>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</si>
  <si>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</si>
  <si>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</si>
  <si>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</si>
  <si>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</si>
  <si>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</si>
  <si>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</si>
  <si>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</si>
  <si>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</si>
  <si>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</si>
  <si>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</si>
  <si>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</si>
  <si>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</si>
  <si>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</si>
  <si>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</si>
  <si>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</si>
  <si>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</si>
  <si>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</si>
  <si>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</si>
  <si>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</si>
  <si>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</si>
  <si>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</si>
  <si>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</si>
  <si>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</si>
  <si>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</si>
  <si>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</si>
  <si>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</si>
  <si>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</si>
  <si>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</si>
  <si>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</si>
  <si>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</si>
  <si>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</si>
  <si>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</si>
  <si>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</si>
  <si>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</si>
  <si>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</si>
  <si>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</si>
  <si>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</si>
  <si>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</si>
  <si>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</si>
  <si>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</si>
  <si>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</si>
  <si>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</si>
  <si>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</si>
  <si>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</si>
  <si>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</si>
  <si>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</si>
  <si>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</si>
  <si>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</si>
  <si>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</si>
  <si>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</si>
  <si>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</si>
  <si>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</si>
  <si>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</si>
  <si>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</si>
  <si>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</si>
  <si>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</si>
  <si>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</si>
  <si>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</si>
  <si>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</si>
  <si>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</si>
  <si>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</si>
  <si>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</si>
  <si>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</si>
  <si>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</si>
  <si>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</si>
  <si>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</si>
  <si>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</si>
  <si>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</si>
  <si>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</si>
  <si>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</si>
  <si>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</si>
  <si>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</si>
  <si>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</si>
  <si>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</si>
  <si>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</si>
  <si>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</si>
  <si>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</si>
  <si>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</si>
  <si>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</si>
  <si>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</si>
  <si>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</si>
  <si>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</si>
  <si>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</si>
  <si>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</si>
  <si>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</si>
  <si>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</si>
  <si>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</si>
  <si>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</si>
  <si>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</si>
  <si>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</si>
  <si>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</si>
  <si>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</si>
  <si>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</si>
  <si>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</si>
  <si>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</si>
  <si>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</si>
  <si>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</si>
  <si>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</si>
  <si>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</si>
  <si>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</si>
  <si>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</si>
  <si>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</si>
  <si>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</si>
  <si>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</si>
  <si>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</si>
  <si>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</si>
  <si>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</si>
  <si>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</si>
  <si>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</si>
  <si>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</si>
  <si>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</si>
  <si>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</si>
  <si>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</si>
  <si>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</si>
  <si>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</si>
  <si>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</si>
  <si>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</si>
  <si>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</si>
  <si>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</si>
  <si>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</si>
  <si>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</si>
  <si>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</si>
  <si>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</si>
  <si>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</si>
  <si>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</si>
  <si>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</si>
  <si>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</si>
  <si>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</si>
  <si>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</si>
  <si>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</si>
  <si>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</si>
  <si>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</si>
  <si>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</si>
  <si>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</si>
  <si>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</si>
  <si>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</si>
  <si>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</si>
  <si>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</si>
  <si>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</si>
  <si>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</si>
  <si>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</si>
  <si>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</si>
  <si>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</si>
  <si>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</si>
  <si>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</si>
  <si>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</si>
  <si>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</si>
  <si>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</si>
  <si>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</si>
  <si>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</si>
  <si>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</si>
  <si>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</si>
  <si>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</si>
  <si>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</si>
  <si>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</si>
  <si>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</si>
  <si>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</si>
  <si>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</si>
  <si>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</si>
  <si>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</si>
  <si>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</si>
  <si>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</si>
  <si>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</si>
  <si>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</si>
  <si>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</si>
  <si>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</si>
  <si>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</si>
  <si>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</si>
  <si>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</si>
  <si>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</si>
  <si>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</si>
  <si>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</si>
  <si>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</si>
  <si>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</si>
  <si>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</si>
  <si>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</si>
  <si>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</si>
  <si>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</si>
  <si>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</si>
  <si>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</si>
  <si>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</si>
  <si>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</si>
  <si>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</si>
  <si>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</si>
  <si>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</si>
  <si>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</si>
  <si>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</si>
  <si>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</si>
  <si>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</si>
  <si>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</si>
  <si>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</si>
  <si>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</si>
  <si>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</si>
  <si>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</si>
  <si>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</si>
  <si>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</si>
  <si>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</si>
  <si>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</si>
  <si>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</si>
  <si>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</si>
  <si>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</si>
  <si>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</si>
  <si>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</si>
  <si>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</si>
  <si>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</si>
  <si>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</si>
  <si>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</si>
  <si>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</si>
  <si>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</si>
  <si>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</si>
  <si>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</si>
  <si>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</si>
  <si>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</si>
  <si>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</si>
  <si>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</si>
  <si>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</si>
  <si>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</si>
  <si>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</si>
  <si>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</si>
  <si>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</si>
  <si>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</si>
  <si>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</si>
  <si>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</si>
  <si>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</si>
  <si>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</si>
  <si>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</si>
  <si>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</si>
  <si>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</si>
  <si>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</si>
  <si>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</si>
  <si>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</si>
  <si>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</si>
  <si>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</si>
  <si>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</si>
  <si>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</si>
  <si>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</si>
  <si>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</si>
  <si>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</si>
  <si>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</si>
  <si>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</si>
  <si>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</si>
  <si>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</si>
  <si>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</si>
  <si>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</si>
  <si>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</si>
  <si>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</si>
  <si>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</si>
  <si>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</si>
  <si>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</si>
  <si>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</si>
  <si>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</si>
  <si>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</si>
  <si>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</si>
  <si>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</si>
  <si>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</si>
  <si>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</si>
  <si>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</si>
  <si>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</si>
  <si>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</si>
  <si>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</si>
  <si>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</si>
  <si>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</si>
  <si>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</si>
  <si>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</si>
  <si>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</si>
  <si>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</si>
  <si>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</si>
  <si>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</si>
  <si>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</si>
  <si>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</si>
  <si>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</si>
  <si>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</si>
  <si>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</si>
  <si>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</si>
  <si>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</si>
  <si>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</si>
  <si>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</si>
  <si>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</si>
  <si>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</si>
  <si>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</si>
  <si>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</si>
  <si>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</si>
  <si>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</si>
  <si>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</si>
  <si>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</si>
  <si>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</si>
  <si>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</si>
  <si>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</si>
  <si>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</si>
  <si>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</si>
  <si>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</si>
  <si>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</si>
  <si>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</si>
  <si>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</si>
  <si>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</si>
  <si>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</si>
  <si>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</si>
  <si>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</si>
  <si>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</si>
  <si>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</si>
  <si>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</si>
  <si>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</si>
  <si>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</si>
  <si>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</si>
  <si>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</si>
  <si>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</si>
  <si>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</si>
  <si>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</si>
  <si>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</si>
  <si>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</si>
  <si>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</si>
  <si>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</si>
  <si>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</si>
  <si>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</si>
  <si>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</si>
  <si>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</si>
  <si>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</si>
  <si>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</si>
  <si>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</si>
  <si>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</si>
  <si>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</si>
  <si>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</si>
  <si>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</si>
  <si>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</si>
  <si>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</si>
  <si>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</si>
  <si>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</si>
  <si>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</si>
  <si>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</si>
  <si>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</si>
  <si>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</si>
  <si>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</si>
  <si>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</si>
  <si>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</si>
  <si>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</si>
  <si>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</si>
  <si>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</si>
  <si>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</si>
  <si>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</si>
  <si>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</si>
  <si>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</si>
  <si>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</si>
  <si>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</si>
  <si>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</si>
  <si>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</si>
  <si>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</si>
  <si>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</si>
  <si>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</si>
  <si>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</si>
  <si>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</si>
  <si>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</si>
  <si>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</si>
  <si>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</si>
  <si>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</si>
  <si>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</si>
  <si>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</si>
  <si>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</si>
  <si>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</si>
  <si>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</si>
  <si>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</si>
  <si>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</si>
  <si>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</si>
  <si>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</si>
  <si>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</si>
  <si>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</si>
  <si>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</si>
  <si>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</si>
  <si>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</si>
  <si>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</si>
  <si>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</si>
  <si>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</si>
  <si>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</si>
  <si>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</si>
  <si>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</si>
  <si>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</si>
  <si>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</si>
  <si>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</si>
  <si>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</si>
  <si>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</si>
  <si>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</si>
  <si>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</si>
  <si>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</si>
  <si>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</si>
  <si>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</si>
  <si>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</si>
  <si>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</si>
  <si>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</si>
  <si>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</si>
  <si>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</si>
  <si>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</si>
  <si>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</si>
  <si>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</si>
  <si>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</si>
  <si>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</si>
  <si>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</si>
  <si>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</si>
  <si>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</si>
  <si>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</si>
  <si>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</si>
  <si>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</si>
  <si>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</si>
  <si>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</si>
  <si>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</si>
  <si>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</si>
  <si>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</si>
  <si>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</si>
  <si>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</si>
  <si>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</si>
  <si>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</si>
  <si>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</si>
  <si>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</si>
  <si>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</si>
  <si>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</si>
  <si>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</si>
  <si>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</si>
  <si>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</si>
  <si>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</si>
  <si>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</si>
  <si>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</si>
  <si>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</si>
  <si>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</si>
  <si>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</si>
  <si>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</si>
  <si>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</si>
  <si>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</si>
  <si>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</si>
  <si>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</si>
  <si>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</si>
  <si>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</si>
  <si>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</si>
  <si>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</si>
  <si>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</si>
  <si>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</si>
  <si>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</si>
  <si>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</si>
  <si>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</si>
  <si>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</si>
  <si>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</si>
  <si>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</si>
  <si>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</si>
  <si>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</si>
  <si>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</si>
  <si>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</si>
  <si>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</si>
  <si>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</si>
  <si>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</si>
  <si>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</si>
  <si>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</si>
  <si>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</si>
  <si>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</si>
  <si>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</si>
  <si>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</si>
  <si>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</si>
  <si>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</si>
  <si>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</si>
  <si>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</si>
  <si>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</si>
  <si>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</si>
  <si>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</si>
  <si>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</si>
  <si>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</si>
  <si>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</si>
  <si>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</si>
  <si>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</si>
  <si>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</si>
  <si>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</si>
  <si>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</si>
  <si>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</si>
  <si>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</si>
  <si>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</si>
  <si>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</si>
  <si>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</si>
  <si>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</si>
  <si>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</si>
  <si>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</si>
  <si>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</si>
  <si>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</si>
  <si>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</si>
  <si>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</si>
  <si>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</si>
  <si>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</si>
  <si>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</si>
  <si>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</si>
  <si>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</si>
  <si>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</si>
  <si>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</si>
  <si>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</si>
  <si>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</si>
  <si>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</si>
  <si>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</si>
  <si>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</si>
  <si>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</si>
  <si>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</si>
  <si>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</si>
  <si>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</si>
  <si>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</si>
  <si>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</si>
  <si>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</si>
  <si>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</si>
  <si>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</si>
  <si>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</si>
  <si>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</si>
  <si>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</si>
  <si>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</si>
  <si>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</si>
  <si>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</si>
  <si>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</si>
  <si>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</si>
  <si>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</si>
  <si>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</si>
  <si>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</si>
  <si>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</si>
  <si>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</si>
  <si>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</si>
  <si>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</si>
  <si>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</si>
  <si>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</si>
  <si>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</si>
  <si>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</si>
  <si>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</si>
  <si>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</si>
  <si>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</si>
  <si>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</si>
  <si>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</si>
  <si>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</si>
  <si>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</si>
  <si>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</si>
  <si>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</si>
  <si>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</si>
  <si>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</si>
  <si>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</si>
  <si>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</si>
  <si>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</si>
  <si>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</si>
  <si>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</si>
  <si>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</si>
  <si>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</si>
  <si>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</si>
  <si>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</si>
  <si>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</si>
  <si>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</si>
  <si>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</si>
  <si>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</si>
  <si>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</si>
  <si>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</si>
  <si>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</si>
  <si>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</si>
  <si>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</si>
  <si>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</si>
  <si>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</si>
  <si>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</si>
  <si>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</si>
  <si>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</si>
  <si>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</si>
  <si>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</si>
  <si>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</si>
  <si>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</si>
  <si>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</si>
  <si>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</si>
  <si>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</si>
  <si>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</si>
  <si>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</si>
  <si>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</si>
  <si>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</si>
  <si>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</si>
  <si>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</si>
  <si>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</si>
  <si>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</si>
  <si>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</si>
  <si>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</si>
  <si>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</si>
  <si>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</si>
  <si>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</si>
  <si>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</si>
  <si>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</si>
  <si>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</si>
  <si>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</si>
  <si>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</si>
  <si>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</si>
  <si>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</si>
  <si>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</si>
  <si>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</si>
  <si>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</si>
  <si>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</si>
  <si>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</si>
  <si>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</si>
  <si>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</si>
  <si>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</si>
  <si>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</si>
  <si>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</si>
  <si>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</si>
  <si>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</si>
  <si>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</si>
  <si>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</si>
  <si>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</si>
  <si>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</si>
  <si>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</si>
  <si>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</si>
  <si>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</si>
  <si>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</si>
  <si>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</si>
  <si>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</si>
  <si>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</si>
  <si>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</si>
  <si>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</si>
  <si>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</si>
  <si>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</si>
  <si>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</si>
  <si>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</si>
  <si>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</si>
  <si>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</si>
  <si>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</si>
  <si>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</si>
  <si>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</si>
  <si>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</si>
  <si>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</si>
  <si>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</si>
  <si>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</si>
  <si>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</si>
  <si>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</si>
  <si>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</si>
  <si>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</si>
  <si>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</si>
  <si>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</si>
  <si>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</si>
  <si>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</si>
  <si>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</si>
  <si>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</si>
  <si>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</si>
  <si>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</si>
  <si>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</si>
  <si>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</si>
  <si>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</si>
  <si>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</si>
  <si>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</si>
  <si>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</si>
  <si>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</si>
  <si>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</si>
  <si>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</si>
  <si>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</si>
  <si>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</si>
  <si>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</si>
  <si>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</si>
  <si>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</si>
  <si>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</si>
  <si>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</si>
  <si>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</si>
  <si>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</si>
  <si>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</si>
  <si>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</si>
  <si>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</si>
  <si>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</si>
  <si>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</si>
  <si>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</si>
  <si>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</si>
  <si>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</si>
  <si>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</si>
  <si>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</si>
  <si>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</si>
  <si>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</si>
  <si>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</si>
  <si>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</si>
  <si>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</si>
  <si>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</si>
  <si>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</si>
  <si>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</si>
  <si>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</si>
  <si>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</si>
  <si>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</si>
  <si>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</si>
  <si>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</si>
  <si>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</si>
  <si>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</si>
  <si>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</si>
  <si>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</si>
  <si>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</si>
  <si>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</si>
  <si>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</si>
  <si>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</si>
  <si>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</si>
  <si>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</si>
  <si>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</si>
  <si>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</si>
  <si>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</si>
  <si>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</si>
  <si>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</si>
  <si>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</si>
  <si>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</si>
  <si>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</si>
  <si>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</si>
  <si>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</si>
  <si>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</si>
  <si>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</si>
  <si>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</si>
  <si>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</si>
  <si>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</si>
  <si>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</si>
  <si>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</si>
  <si>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</si>
  <si>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</si>
  <si>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</si>
  <si>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</si>
  <si>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</si>
  <si>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</si>
  <si>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</si>
  <si>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</si>
  <si>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</si>
  <si>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</si>
  <si>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</si>
  <si>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</si>
  <si>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</si>
  <si>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</si>
  <si>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</si>
  <si>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</si>
  <si>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</si>
  <si>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</si>
  <si>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</si>
  <si>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</si>
  <si>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</si>
  <si>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</si>
  <si>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</si>
  <si>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</si>
  <si>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</si>
  <si>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</si>
  <si>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</si>
  <si>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</si>
  <si>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</si>
  <si>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</si>
  <si>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</si>
  <si>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</si>
  <si>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</si>
  <si>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</si>
  <si>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</si>
  <si>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</si>
  <si>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</si>
  <si>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</si>
  <si>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</si>
  <si>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</si>
  <si>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</si>
  <si>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</si>
  <si>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</si>
  <si>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</si>
  <si>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</si>
  <si>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</si>
  <si>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</si>
  <si>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</si>
  <si>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</si>
  <si>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</si>
  <si>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</si>
  <si>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</si>
  <si>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</si>
  <si>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</si>
  <si>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</si>
  <si>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</si>
  <si>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</si>
  <si>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</si>
  <si>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</si>
  <si>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</si>
  <si>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</si>
  <si>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</si>
  <si>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</si>
  <si>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</si>
  <si>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</si>
  <si>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</si>
  <si>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</si>
  <si>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</si>
  <si>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</si>
  <si>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</si>
  <si>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</si>
  <si>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</si>
  <si>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</si>
  <si>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</si>
  <si>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</si>
  <si>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</si>
  <si>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</si>
  <si>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</si>
  <si>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</si>
  <si>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</si>
  <si>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</si>
  <si>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</si>
  <si>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</si>
  <si>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</si>
  <si>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</si>
  <si>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</si>
  <si>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</si>
  <si>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</si>
  <si>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</si>
  <si>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</si>
  <si>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</si>
  <si>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</si>
  <si>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</si>
  <si>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</si>
  <si>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</si>
  <si>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</si>
  <si>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</si>
  <si>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</si>
  <si>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</si>
  <si>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</si>
  <si>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</si>
  <si>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</si>
  <si>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</si>
  <si>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</si>
  <si>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</si>
  <si>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</si>
  <si>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</si>
  <si>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</si>
  <si>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</si>
  <si>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</si>
  <si>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</si>
  <si>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</si>
  <si>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</si>
  <si>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</si>
  <si>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</si>
  <si>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</si>
  <si>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</si>
  <si>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</si>
  <si>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</si>
  <si>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</si>
  <si>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</si>
  <si>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</si>
  <si>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</si>
  <si>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</si>
  <si>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</si>
  <si>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</si>
  <si>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</si>
  <si>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</si>
  <si>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</si>
  <si>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</si>
  <si>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</si>
  <si>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</si>
  <si>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</si>
  <si>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</si>
  <si>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</si>
  <si>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</si>
  <si>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</si>
  <si>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</si>
  <si>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</si>
  <si>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</si>
  <si>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</si>
  <si>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</si>
  <si>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</si>
  <si>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</si>
  <si>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</si>
  <si>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</si>
  <si>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</si>
  <si>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</si>
  <si>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</si>
  <si>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</si>
  <si>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</si>
  <si>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</si>
  <si>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</si>
  <si>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</si>
  <si>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</si>
  <si>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</si>
  <si>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</si>
  <si>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</si>
  <si>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</si>
  <si>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</si>
  <si>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</si>
  <si>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</si>
  <si>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</si>
  <si>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</si>
  <si>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</si>
  <si>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</si>
  <si>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</si>
  <si>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</si>
  <si>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</si>
  <si>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</si>
  <si>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</si>
  <si>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</si>
  <si>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</si>
  <si>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</si>
  <si>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</si>
  <si>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</si>
  <si>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</si>
  <si>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</si>
  <si>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</si>
  <si>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</si>
  <si>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</si>
  <si>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</si>
  <si>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</si>
  <si>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</si>
  <si>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</si>
  <si>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</si>
  <si>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</si>
  <si>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</si>
  <si>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</si>
  <si>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</si>
  <si>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</si>
  <si>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</si>
  <si>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</si>
  <si>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</si>
  <si>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</si>
  <si>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</si>
  <si>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</si>
  <si>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</si>
  <si>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</si>
  <si>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</si>
  <si>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</si>
  <si>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</si>
  <si>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</si>
  <si>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</si>
  <si>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</si>
  <si>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</si>
  <si>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</si>
  <si>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</si>
  <si>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</si>
  <si>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</si>
  <si>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</si>
  <si>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</si>
  <si>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</si>
  <si>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</si>
  <si>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</si>
  <si>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</si>
  <si>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</si>
  <si>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</si>
  <si>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</si>
  <si>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</si>
  <si>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</si>
  <si>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</si>
  <si>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</si>
  <si>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</si>
  <si>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</si>
  <si>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</si>
  <si>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</si>
  <si>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</si>
  <si>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</si>
  <si>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</si>
  <si>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</si>
  <si>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</si>
  <si>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</si>
  <si>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</si>
  <si>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</si>
  <si>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</si>
  <si>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</si>
  <si>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</si>
  <si>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</si>
  <si>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</si>
  <si>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</si>
  <si>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</si>
  <si>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</si>
  <si>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</si>
  <si>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</si>
  <si>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</si>
  <si>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</si>
  <si>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</si>
  <si>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</si>
  <si>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</si>
  <si>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</si>
  <si>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</si>
  <si>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</si>
  <si>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</si>
  <si>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</si>
  <si>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</si>
  <si>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</si>
  <si>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</si>
  <si>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</si>
  <si>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</si>
  <si>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</si>
  <si>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</si>
  <si>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</si>
  <si>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</si>
  <si>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</si>
  <si>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</si>
  <si>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</si>
  <si>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</si>
  <si>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</si>
  <si>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</si>
  <si>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</si>
  <si>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</si>
  <si>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</si>
  <si>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</si>
  <si>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</si>
  <si>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</si>
  <si>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</si>
  <si>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</si>
  <si>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</si>
  <si>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</si>
  <si>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</si>
  <si>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</si>
  <si>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</si>
  <si>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</si>
  <si>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</si>
  <si>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</si>
  <si>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</si>
  <si>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</si>
  <si>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</si>
  <si>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</si>
  <si>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</si>
  <si>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</si>
  <si>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</si>
  <si>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</si>
  <si>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</si>
  <si>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</si>
  <si>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</si>
  <si>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</si>
  <si>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</si>
  <si>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</si>
  <si>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</si>
  <si>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</si>
  <si>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</si>
  <si>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</si>
  <si>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</si>
  <si>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</si>
  <si>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</si>
  <si>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</si>
  <si>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</si>
  <si>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</si>
  <si>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</si>
  <si>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</si>
  <si>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</si>
  <si>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</si>
  <si>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</si>
  <si>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</si>
  <si>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</si>
  <si>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</si>
  <si>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</si>
  <si>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</si>
  <si>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</si>
  <si>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</si>
  <si>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</si>
  <si>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</si>
  <si>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</si>
  <si>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</si>
  <si>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</si>
  <si>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</si>
  <si>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</si>
  <si>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</si>
  <si>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</si>
  <si>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</si>
  <si>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</si>
  <si>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</si>
  <si>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</si>
  <si>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</si>
  <si>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</si>
  <si>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</si>
  <si>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</si>
  <si>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</si>
  <si>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</si>
  <si>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</si>
  <si>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</si>
  <si>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</si>
  <si>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</si>
  <si>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</si>
  <si>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</si>
  <si>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</si>
  <si>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</si>
  <si>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</si>
  <si>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</si>
  <si>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</si>
  <si>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</si>
  <si>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</si>
  <si>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</si>
  <si>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</si>
  <si>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</si>
  <si>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</si>
  <si>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</si>
  <si>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</si>
  <si>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</si>
  <si>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</si>
  <si>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</si>
  <si>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</si>
  <si>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</si>
  <si>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</si>
  <si>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</si>
  <si>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</si>
  <si>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</si>
  <si>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</si>
  <si>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</si>
  <si>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</si>
  <si>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</si>
  <si>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</si>
  <si>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</si>
  <si>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</si>
  <si>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</si>
  <si>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</si>
  <si>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</si>
  <si>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</si>
  <si>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</si>
  <si>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</si>
  <si>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</si>
  <si>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</si>
  <si>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</si>
  <si>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</si>
  <si>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</si>
  <si>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</si>
  <si>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</si>
  <si>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</si>
  <si>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</si>
  <si>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</si>
  <si>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</si>
  <si>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</si>
  <si>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</si>
  <si>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</si>
  <si>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</si>
  <si>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</si>
  <si>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</si>
  <si>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</si>
  <si>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</si>
  <si>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</si>
  <si>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</si>
  <si>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</si>
  <si>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</si>
  <si>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</si>
  <si>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</si>
  <si>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</si>
  <si>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</si>
  <si>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</si>
  <si>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</si>
  <si>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</si>
  <si>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</si>
  <si>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</si>
  <si>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</si>
  <si>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</si>
  <si>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</si>
  <si>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</si>
  <si>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</si>
  <si>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</si>
  <si>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</si>
  <si>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</si>
  <si>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</si>
  <si>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</si>
  <si>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</si>
  <si>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</si>
  <si>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</si>
  <si>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</si>
  <si>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</si>
  <si>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</si>
  <si>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</si>
  <si>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</si>
  <si>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</si>
  <si>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</si>
  <si>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</si>
  <si>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</si>
  <si>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</si>
  <si>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</si>
  <si>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</si>
  <si>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</si>
  <si>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</si>
  <si>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</si>
  <si>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</si>
  <si>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</si>
  <si>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</si>
  <si>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</si>
  <si>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</si>
  <si>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</si>
  <si>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</si>
  <si>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</si>
  <si>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</si>
  <si>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</si>
  <si>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</si>
  <si>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</si>
  <si>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</si>
  <si>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</si>
  <si>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</si>
  <si>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</si>
  <si>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</si>
  <si>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</si>
  <si>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</si>
  <si>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</si>
  <si>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</si>
  <si>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</si>
  <si>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</si>
  <si>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</si>
  <si>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</si>
  <si>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</si>
  <si>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</si>
  <si>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</si>
  <si>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</si>
  <si>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</si>
  <si>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</si>
  <si>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</si>
  <si>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</si>
  <si>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</si>
  <si>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</si>
  <si>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</si>
  <si>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</si>
  <si>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</si>
  <si>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</si>
  <si>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</si>
  <si>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</si>
  <si>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</si>
  <si>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</si>
  <si>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</si>
  <si>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</si>
  <si>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</si>
  <si>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</si>
  <si>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</si>
  <si>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</si>
  <si>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</si>
  <si>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</si>
  <si>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</si>
  <si>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</si>
  <si>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</si>
  <si>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</si>
  <si>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</si>
  <si>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</si>
  <si>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</si>
  <si>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</si>
  <si>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</si>
  <si>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</si>
  <si>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</si>
  <si>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</si>
  <si>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</si>
  <si>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</si>
  <si>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</si>
  <si>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</si>
  <si>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</si>
  <si>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</si>
  <si>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</si>
  <si>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</si>
  <si>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</si>
  <si>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</si>
  <si>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</si>
  <si>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</si>
  <si>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</si>
  <si>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</si>
  <si>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</si>
  <si>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</si>
  <si>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</si>
  <si>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</si>
  <si>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</si>
  <si>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</si>
  <si>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</si>
  <si>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</si>
  <si>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</si>
  <si>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</si>
  <si>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</si>
  <si>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</si>
  <si>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</si>
  <si>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</si>
  <si>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</si>
  <si>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</si>
  <si>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</si>
  <si>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</si>
  <si>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</si>
  <si>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</si>
  <si>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</si>
  <si>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</si>
  <si>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</si>
  <si>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</si>
  <si>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</si>
  <si>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</si>
  <si>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</si>
  <si>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</si>
  <si>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</si>
  <si>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</si>
  <si>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</si>
  <si>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</si>
  <si>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</si>
  <si>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</si>
  <si>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</si>
  <si>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</si>
  <si>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</si>
  <si>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</si>
  <si>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</si>
  <si>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</si>
  <si>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</si>
  <si>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</si>
  <si>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</si>
  <si>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</si>
  <si>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</si>
  <si>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</si>
  <si>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</si>
  <si>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</si>
  <si>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</si>
  <si>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</si>
  <si>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</si>
  <si>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</si>
  <si>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</si>
  <si>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</si>
  <si>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</si>
  <si>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</si>
  <si>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</si>
  <si>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</si>
  <si>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</si>
  <si>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</si>
  <si>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</si>
  <si>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</si>
  <si>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</si>
  <si>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</si>
  <si>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</si>
  <si>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</si>
  <si>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</si>
  <si>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</si>
  <si>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</si>
  <si>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</si>
  <si>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</si>
  <si>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</si>
  <si>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</si>
  <si>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</si>
  <si>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</si>
  <si>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</si>
  <si>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</si>
  <si>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</si>
  <si>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</si>
  <si>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</si>
  <si>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</si>
  <si>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</si>
  <si>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</si>
  <si>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</si>
  <si>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</si>
  <si>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</si>
  <si>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</si>
  <si>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</si>
  <si>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</si>
  <si>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</si>
  <si>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</si>
  <si>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</si>
  <si>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</si>
  <si>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</si>
  <si>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</si>
  <si>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</si>
  <si>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</si>
  <si>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</si>
  <si>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</si>
  <si>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</si>
  <si>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</si>
  <si>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</si>
  <si>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</si>
  <si>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</si>
  <si>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</si>
  <si>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</si>
  <si>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</si>
  <si>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</si>
  <si>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</si>
  <si>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</si>
  <si>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</si>
  <si>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</si>
  <si>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</si>
  <si>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</si>
  <si>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</si>
  <si>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</si>
  <si>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</si>
  <si>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</si>
  <si>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</si>
  <si>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</si>
  <si>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</si>
  <si>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</si>
  <si>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</si>
  <si>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</si>
  <si>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</si>
  <si>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</si>
  <si>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</si>
  <si>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</si>
  <si>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</si>
  <si>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</si>
  <si>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</si>
  <si>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</si>
  <si>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</si>
  <si>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</si>
  <si>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</si>
  <si>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</si>
  <si>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</si>
  <si>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</si>
  <si>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</si>
  <si>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</si>
  <si>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</si>
  <si>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</si>
  <si>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</si>
  <si>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</si>
  <si>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</si>
  <si>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</si>
  <si>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</si>
  <si>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</si>
  <si>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</si>
  <si>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</si>
  <si>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</si>
  <si>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</si>
  <si>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</si>
  <si>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</si>
  <si>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</si>
  <si>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</si>
  <si>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</si>
  <si>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</si>
  <si>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</si>
  <si>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</si>
  <si>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</si>
  <si>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</si>
  <si>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</si>
  <si>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</si>
  <si>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</si>
  <si>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</si>
  <si>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</si>
  <si>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</si>
  <si>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</si>
  <si>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</si>
  <si>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</si>
  <si>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</si>
  <si>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</si>
  <si>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</si>
  <si>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</si>
  <si>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</si>
  <si>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</si>
  <si>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</si>
  <si>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</si>
  <si>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</si>
  <si>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</si>
  <si>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</si>
  <si>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</si>
  <si>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</si>
  <si>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</si>
  <si>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</si>
  <si>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</si>
  <si>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</si>
  <si>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</si>
  <si>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</si>
  <si>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</si>
  <si>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</si>
  <si>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</si>
  <si>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</si>
  <si>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</si>
  <si>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</si>
  <si>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</si>
  <si>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</si>
  <si>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</si>
  <si>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</si>
  <si>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</si>
  <si>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</si>
  <si>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</si>
  <si>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</si>
  <si>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</si>
  <si>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</si>
  <si>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</si>
  <si>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</si>
  <si>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</si>
  <si>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</si>
  <si>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</si>
  <si>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</si>
  <si>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</si>
  <si>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</si>
  <si>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</si>
  <si>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</si>
  <si>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</si>
  <si>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</si>
  <si>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</si>
  <si>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</si>
  <si>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</si>
  <si>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</si>
  <si>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</si>
  <si>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</si>
  <si>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</si>
  <si>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</si>
  <si>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</si>
  <si>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</si>
  <si>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</si>
  <si>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</si>
  <si>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</si>
  <si>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</si>
  <si>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</si>
  <si>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</si>
  <si>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</si>
  <si>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</si>
  <si>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</si>
  <si>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</si>
  <si>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</si>
  <si>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</si>
  <si>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</si>
  <si>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</si>
  <si>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</si>
  <si>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</si>
  <si>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</si>
  <si>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</si>
  <si>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</si>
  <si>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</si>
  <si>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</si>
  <si>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</si>
  <si>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</si>
  <si>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</si>
  <si>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</si>
  <si>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</si>
  <si>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</si>
  <si>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</si>
  <si>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</si>
  <si>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</si>
  <si>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</si>
  <si>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</si>
  <si>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</si>
  <si>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</si>
  <si>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</si>
  <si>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</si>
  <si>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</si>
  <si>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</si>
  <si>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</si>
  <si>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</si>
  <si>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</si>
  <si>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</si>
  <si>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</si>
  <si>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</si>
  <si>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</si>
  <si>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</si>
  <si>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</si>
  <si>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</si>
  <si>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</si>
  <si>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</si>
  <si>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</si>
  <si>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</si>
  <si>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</si>
  <si>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</si>
  <si>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</si>
  <si>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</si>
  <si>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</si>
  <si>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</si>
  <si>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</si>
  <si>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</si>
  <si>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</si>
  <si>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</si>
  <si>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</si>
  <si>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</si>
  <si>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</si>
  <si>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</si>
  <si>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</si>
  <si>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</si>
  <si>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</si>
  <si>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</si>
  <si>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</si>
  <si>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</si>
  <si>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</si>
  <si>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</si>
  <si>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</si>
  <si>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</si>
  <si>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</si>
  <si>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</si>
  <si>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</si>
  <si>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</si>
  <si>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</si>
  <si>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</si>
  <si>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</si>
  <si>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</si>
  <si>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</si>
  <si>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</si>
  <si>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</si>
  <si>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</si>
  <si>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</si>
  <si>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</si>
  <si>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</si>
  <si>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</si>
  <si>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</si>
  <si>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</si>
  <si>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</si>
  <si>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</si>
  <si>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</si>
  <si>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</si>
  <si>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</si>
  <si>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</si>
  <si>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</si>
  <si>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</si>
  <si>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</si>
  <si>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</si>
  <si>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</si>
  <si>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</si>
  <si>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</si>
  <si>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</si>
  <si>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</si>
  <si>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</si>
  <si>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</si>
  <si>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</si>
  <si>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</si>
  <si>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</si>
  <si>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</si>
  <si>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</si>
  <si>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</si>
  <si>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</si>
  <si>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</si>
  <si>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</si>
  <si>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</si>
  <si>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</si>
  <si>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</si>
  <si>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</si>
  <si>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</si>
  <si>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</si>
  <si>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</si>
  <si>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</si>
  <si>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</si>
  <si>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</si>
  <si>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</si>
  <si>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</si>
  <si>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</si>
  <si>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</si>
  <si>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</si>
  <si>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</si>
  <si>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</si>
  <si>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</si>
  <si>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</si>
  <si>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</si>
  <si>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</si>
  <si>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</si>
  <si>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</si>
  <si>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</si>
  <si>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</si>
  <si>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</si>
  <si>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</si>
  <si>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</si>
  <si>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</si>
  <si>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</si>
  <si>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</si>
  <si>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</si>
  <si>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</si>
  <si>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</si>
  <si>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</si>
  <si>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</si>
  <si>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</si>
  <si>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</si>
  <si>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</si>
  <si>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</si>
  <si>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</si>
  <si>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</si>
  <si>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</si>
  <si>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</si>
  <si>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</si>
  <si>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</si>
  <si>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</si>
  <si>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</si>
  <si>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</si>
  <si>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</si>
  <si>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</si>
  <si>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</si>
  <si>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</si>
  <si>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</si>
  <si>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</si>
  <si>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</si>
  <si>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</si>
  <si>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</si>
  <si>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</si>
  <si>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</si>
  <si>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</si>
  <si>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</si>
  <si>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</si>
  <si>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</si>
  <si>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</si>
  <si>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</si>
  <si>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</si>
  <si>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</si>
  <si>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</si>
  <si>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</si>
  <si>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</si>
  <si>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</si>
  <si>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</si>
  <si>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</si>
  <si>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</si>
  <si>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</si>
  <si>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</si>
  <si>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</si>
  <si>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</si>
  <si>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</si>
  <si>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</si>
  <si>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</si>
  <si>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</si>
  <si>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</si>
  <si>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</si>
  <si>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</si>
  <si>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</si>
  <si>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</si>
  <si>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</si>
  <si>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</si>
  <si>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</si>
  <si>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</si>
  <si>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</si>
  <si>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</si>
  <si>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</si>
  <si>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</si>
  <si>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</si>
  <si>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</si>
  <si>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</si>
  <si>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</si>
  <si>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</si>
  <si>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</si>
  <si>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</si>
  <si>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</si>
  <si>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</si>
  <si>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</si>
  <si>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</si>
  <si>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</si>
  <si>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</si>
  <si>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</si>
  <si>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</si>
  <si>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</si>
  <si>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</si>
  <si>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</si>
  <si>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</si>
  <si>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</si>
  <si>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</si>
  <si>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</si>
  <si>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</si>
  <si>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</si>
  <si>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</si>
  <si>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</si>
  <si>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</si>
  <si>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</si>
  <si>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</si>
  <si>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</si>
  <si>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</si>
  <si>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</si>
  <si>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</si>
  <si>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</si>
  <si>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</si>
  <si>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</si>
  <si>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</si>
  <si>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</si>
  <si>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</si>
  <si>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</si>
  <si>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</si>
  <si>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</si>
  <si>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</si>
  <si>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</si>
  <si>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</si>
  <si>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</si>
  <si>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</si>
  <si>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</si>
  <si>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</si>
  <si>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</si>
  <si>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</si>
  <si>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</si>
  <si>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</si>
  <si>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</si>
  <si>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</si>
  <si>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</si>
  <si>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</si>
  <si>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</si>
  <si>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</si>
  <si>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</si>
  <si>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</si>
  <si>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</si>
  <si>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</si>
  <si>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</si>
  <si>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</si>
  <si>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</si>
  <si>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</si>
  <si>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</si>
  <si>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</si>
  <si>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</si>
  <si>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</si>
  <si>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</si>
  <si>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</si>
  <si>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</si>
  <si>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</si>
  <si>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</si>
  <si>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</si>
  <si>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</si>
  <si>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</si>
  <si>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</si>
  <si>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</si>
  <si>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</si>
  <si>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</si>
  <si>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</si>
  <si>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</si>
  <si>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</si>
  <si>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</si>
  <si>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</si>
  <si>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</si>
  <si>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</si>
  <si>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</si>
  <si>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</si>
  <si>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</si>
  <si>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</si>
  <si>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</si>
  <si>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</si>
  <si>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</si>
  <si>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</si>
  <si>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</si>
  <si>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</si>
  <si>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</si>
  <si>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</si>
  <si>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</si>
  <si>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</si>
  <si>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</si>
  <si>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</si>
  <si>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</si>
  <si>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</si>
  <si>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</si>
  <si>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</si>
  <si>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</si>
  <si>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</si>
  <si>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</si>
  <si>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</si>
  <si>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</si>
  <si>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</si>
  <si>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</si>
  <si>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</si>
  <si>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</si>
  <si>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</si>
  <si>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</si>
  <si>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</si>
  <si>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</si>
  <si>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</si>
  <si>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</si>
  <si>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</si>
  <si>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</si>
  <si>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</si>
  <si>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</si>
  <si>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</si>
  <si>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</si>
  <si>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</si>
  <si>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</si>
  <si>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</si>
  <si>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</si>
  <si>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</si>
  <si>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</si>
  <si>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</si>
  <si>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</si>
  <si>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</si>
  <si>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</si>
  <si>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</si>
  <si>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</si>
  <si>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</si>
  <si>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</si>
  <si>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</si>
  <si>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</si>
  <si>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</si>
  <si>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</si>
  <si>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</si>
  <si>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</si>
  <si>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</si>
  <si>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</si>
  <si>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</si>
  <si>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</si>
  <si>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</si>
  <si>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</si>
  <si>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</si>
  <si>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</si>
  <si>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</si>
  <si>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</si>
  <si>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</si>
  <si>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</si>
  <si>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</si>
  <si>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</si>
  <si>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</si>
  <si>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</si>
  <si>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</si>
  <si>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</si>
  <si>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</si>
  <si>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</si>
  <si>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</si>
  <si>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</si>
  <si>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</si>
  <si>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</si>
  <si>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</si>
  <si>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</si>
  <si>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</si>
  <si>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</si>
  <si>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</si>
  <si>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</si>
  <si>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</si>
  <si>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</si>
  <si>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</si>
  <si>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</si>
  <si>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</si>
  <si>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</si>
  <si>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</si>
  <si>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</si>
  <si>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</si>
  <si>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</si>
  <si>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</si>
  <si>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</si>
  <si>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</si>
  <si>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</si>
  <si>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</si>
  <si>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</si>
  <si>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</si>
  <si>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</si>
  <si>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</si>
  <si>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</si>
  <si>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</si>
  <si>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</si>
  <si>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</si>
  <si>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</si>
  <si>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</si>
  <si>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</si>
  <si>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</si>
  <si>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</si>
  <si>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</si>
  <si>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</si>
  <si>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</si>
  <si>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</si>
  <si>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</si>
  <si>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</si>
  <si>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</si>
  <si>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</si>
  <si>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</si>
  <si>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</si>
  <si>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</si>
  <si>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</si>
  <si>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</si>
  <si>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</si>
  <si>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</si>
  <si>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</si>
  <si>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</si>
  <si>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</si>
  <si>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</si>
  <si>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</si>
  <si>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</si>
  <si>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</si>
  <si>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</si>
  <si>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</si>
  <si>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</si>
  <si>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</si>
  <si>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</si>
  <si>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</si>
  <si>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</si>
  <si>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</si>
  <si>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</si>
  <si>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</si>
  <si>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</si>
  <si>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</si>
  <si>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</si>
  <si>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</si>
  <si>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</si>
  <si>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</si>
  <si>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</si>
  <si>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</si>
  <si>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</si>
  <si>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</si>
  <si>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</si>
  <si>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</si>
  <si>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</si>
  <si>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</si>
  <si>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</si>
  <si>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</si>
  <si>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</si>
  <si>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</si>
  <si>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</si>
  <si>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</si>
  <si>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</si>
  <si>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</si>
  <si>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</si>
  <si>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</si>
  <si>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</si>
  <si>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</si>
  <si>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</si>
  <si>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</si>
  <si>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</si>
  <si>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</si>
  <si>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</si>
  <si>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</si>
  <si>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</si>
  <si>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</si>
  <si>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</si>
  <si>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</si>
  <si>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</si>
  <si>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</si>
  <si>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</si>
  <si>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</si>
  <si>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</si>
  <si>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</si>
  <si>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</si>
  <si>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</si>
  <si>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</si>
  <si>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</si>
  <si>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</si>
  <si>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</si>
  <si>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</si>
  <si>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</si>
  <si>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</si>
  <si>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</si>
  <si>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</si>
  <si>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</si>
  <si>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</si>
  <si>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</si>
  <si>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</si>
  <si>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</si>
  <si>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</si>
  <si>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</si>
  <si>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</si>
  <si>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</si>
  <si>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</si>
  <si>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</si>
  <si>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</si>
  <si>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</si>
  <si>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</si>
  <si>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</si>
  <si>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</si>
  <si>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</si>
  <si>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</si>
  <si>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</si>
  <si>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</si>
  <si>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</si>
  <si>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</si>
  <si>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</si>
  <si>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</si>
  <si>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</si>
  <si>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</si>
  <si>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</si>
  <si>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</si>
  <si>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</si>
  <si>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</si>
  <si>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</si>
  <si>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</si>
  <si>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</si>
  <si>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</si>
  <si>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</si>
  <si>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</si>
  <si>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</si>
  <si>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</si>
  <si>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</si>
  <si>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</si>
  <si>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</si>
  <si>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</si>
  <si>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</si>
  <si>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</si>
  <si>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</si>
  <si>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</si>
  <si>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</si>
  <si>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</si>
  <si>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</si>
  <si>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</si>
  <si>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</si>
  <si>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</si>
  <si>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</si>
  <si>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</si>
  <si>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</si>
  <si>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</si>
  <si>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</si>
  <si>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</si>
  <si>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</si>
  <si>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</si>
  <si>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</si>
  <si>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</si>
  <si>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</si>
  <si>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</si>
  <si>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</si>
  <si>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</si>
  <si>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</si>
  <si>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</si>
  <si>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</si>
  <si>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</si>
  <si>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</si>
  <si>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</si>
  <si>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</si>
  <si>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</si>
  <si>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</si>
  <si>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</si>
  <si>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</si>
  <si>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</si>
  <si>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</si>
  <si>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</si>
  <si>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</si>
  <si>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</si>
  <si>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</si>
  <si>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</si>
  <si>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</si>
  <si>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</si>
  <si>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</si>
  <si>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</si>
  <si>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</si>
  <si>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</si>
  <si>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</si>
  <si>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</si>
  <si>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</si>
  <si>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</si>
  <si>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</si>
  <si>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</si>
  <si>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</si>
  <si>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</si>
  <si>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</si>
  <si>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</si>
  <si>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</si>
  <si>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</si>
  <si>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</si>
  <si>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</si>
  <si>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</si>
  <si>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</si>
  <si>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</si>
  <si>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</si>
  <si>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</si>
  <si>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</si>
  <si>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</si>
  <si>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</si>
  <si>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</si>
  <si>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</si>
  <si>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</si>
  <si>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</si>
  <si>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</si>
  <si>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</si>
  <si>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</si>
  <si>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</si>
  <si>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</si>
  <si>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</si>
  <si>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</si>
  <si>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</si>
  <si>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</si>
  <si>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</si>
  <si>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</si>
  <si>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</si>
  <si>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</si>
  <si>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</si>
  <si>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</si>
  <si>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</si>
  <si>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</si>
  <si>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</si>
  <si>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</si>
  <si>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</si>
  <si>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</si>
  <si>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</si>
  <si>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</si>
  <si>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</si>
  <si>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</si>
  <si>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</si>
  <si>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</si>
  <si>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</si>
  <si>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</si>
  <si>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</si>
  <si>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</si>
  <si>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</si>
  <si>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</si>
  <si>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</si>
  <si>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</si>
  <si>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</si>
  <si>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</si>
  <si>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</si>
  <si>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</si>
  <si>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</si>
  <si>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</si>
  <si>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</si>
  <si>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</si>
  <si>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</si>
  <si>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</si>
  <si>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</si>
  <si>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</si>
  <si>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</si>
  <si>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</si>
  <si>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</si>
  <si>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</si>
  <si>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</si>
  <si>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</si>
  <si>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</si>
  <si>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</si>
  <si>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</si>
  <si>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</si>
  <si>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</si>
  <si>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</si>
  <si>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</si>
  <si>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</si>
  <si>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</si>
  <si>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</si>
  <si>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</si>
  <si>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</si>
  <si>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</si>
  <si>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</si>
  <si>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</si>
  <si>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</si>
  <si>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</si>
  <si>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</si>
  <si>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</si>
  <si>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</si>
  <si>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</si>
  <si>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</si>
  <si>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</si>
  <si>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</si>
  <si>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</si>
  <si>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</si>
  <si>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</si>
  <si>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</si>
  <si>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</si>
  <si>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</si>
  <si>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</si>
  <si>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</si>
  <si>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</si>
  <si>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</si>
  <si>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</si>
  <si>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</si>
  <si>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</si>
  <si>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</si>
  <si>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</si>
  <si>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</si>
  <si>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</si>
  <si>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</si>
  <si>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</si>
  <si>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</si>
  <si>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</si>
  <si>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</si>
  <si>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</si>
  <si>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</si>
  <si>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</si>
  <si>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</si>
  <si>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</si>
  <si>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</si>
  <si>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</si>
  <si>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</si>
  <si>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</si>
  <si>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</si>
  <si>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</si>
  <si>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</si>
  <si>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</si>
  <si>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</si>
  <si>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</si>
  <si>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</si>
  <si>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</si>
  <si>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</si>
  <si>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</si>
  <si>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</si>
  <si>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</si>
  <si>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</si>
  <si>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</si>
  <si>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</si>
  <si>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</si>
  <si>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</si>
  <si>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</si>
  <si>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</si>
  <si>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</si>
  <si>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</si>
  <si>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</si>
  <si>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</si>
  <si>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</si>
  <si>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</si>
  <si>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</si>
  <si>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</si>
  <si>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</si>
  <si>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</si>
  <si>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</si>
  <si>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</si>
  <si>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</si>
  <si>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</si>
  <si>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</si>
  <si>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</si>
  <si>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</si>
  <si>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</si>
  <si>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</si>
  <si>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</si>
  <si>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</si>
  <si>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</si>
  <si>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</si>
  <si>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</si>
  <si>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</si>
  <si>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</si>
  <si>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</si>
  <si>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</si>
  <si>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</si>
  <si>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</si>
  <si>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</si>
  <si>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</si>
  <si>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</si>
  <si>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</si>
  <si>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</si>
  <si>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</si>
  <si>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</si>
  <si>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</si>
  <si>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</si>
  <si>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</si>
  <si>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</si>
  <si>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</si>
  <si>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</si>
  <si>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</si>
  <si>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</si>
  <si>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</si>
  <si>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</si>
  <si>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</si>
  <si>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</si>
  <si>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</si>
  <si>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</si>
  <si>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</si>
  <si>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</si>
  <si>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</si>
  <si>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</si>
  <si>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</si>
  <si>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</si>
  <si>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</si>
  <si>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</si>
  <si>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</si>
  <si>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</si>
  <si>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</si>
  <si>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</si>
  <si>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</si>
  <si>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</si>
  <si>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</si>
  <si>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</si>
  <si>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</si>
  <si>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</si>
  <si>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</si>
  <si>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</si>
  <si>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</si>
  <si>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</si>
  <si>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</si>
  <si>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</si>
  <si>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</si>
  <si>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</si>
  <si>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</si>
  <si>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</si>
  <si>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</si>
  <si>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</si>
  <si>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</si>
  <si>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</si>
  <si>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</si>
  <si>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</si>
  <si>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</si>
  <si>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</si>
  <si>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</si>
  <si>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</si>
  <si>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</si>
  <si>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</si>
  <si>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</si>
  <si>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</si>
  <si>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</si>
  <si>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</si>
  <si>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</si>
  <si>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</si>
  <si>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</si>
  <si>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</si>
  <si>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</si>
  <si>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</si>
  <si>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</si>
  <si>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</si>
  <si>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</si>
  <si>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</si>
  <si>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</si>
  <si>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</si>
  <si>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</si>
  <si>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</si>
  <si>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</si>
  <si>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</si>
  <si>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</si>
  <si>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</si>
  <si>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</si>
  <si>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</si>
  <si>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</si>
  <si>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</si>
  <si>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</si>
  <si>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</si>
  <si>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</si>
  <si>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</si>
  <si>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</si>
  <si>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</si>
  <si>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</si>
  <si>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</si>
  <si>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</si>
  <si>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</si>
  <si>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</si>
  <si>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</si>
  <si>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</si>
  <si>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</si>
  <si>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</si>
  <si>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</si>
  <si>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</si>
  <si>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</si>
  <si>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</si>
  <si>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</si>
  <si>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</si>
  <si>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</si>
  <si>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</si>
  <si>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</si>
  <si>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</si>
  <si>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</si>
  <si>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</si>
  <si>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</si>
  <si>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</si>
  <si>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</si>
  <si>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</si>
  <si>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</si>
  <si>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</si>
  <si>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</si>
  <si>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</si>
  <si>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</si>
  <si>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</si>
  <si>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</si>
  <si>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</si>
  <si>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</si>
  <si>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</si>
  <si>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</si>
  <si>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</si>
  <si>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</si>
  <si>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</si>
  <si>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</si>
  <si>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</si>
  <si>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</si>
  <si>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</si>
  <si>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</si>
  <si>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</si>
  <si>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</si>
  <si>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</si>
  <si>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</si>
  <si>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</si>
  <si>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</si>
  <si>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</si>
  <si>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</si>
  <si>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</si>
  <si>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</si>
  <si>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</si>
  <si>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</si>
  <si>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</si>
  <si>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</si>
  <si>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</si>
  <si>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</si>
  <si>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</si>
  <si>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</si>
  <si>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</si>
  <si>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</si>
  <si>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</si>
  <si>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</si>
  <si>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</si>
  <si>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</si>
  <si>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</si>
  <si>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</si>
  <si>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</si>
  <si>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</si>
  <si>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</si>
  <si>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</si>
  <si>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</si>
  <si>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</si>
  <si>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</si>
  <si>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</si>
  <si>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</si>
  <si>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</si>
  <si>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</si>
  <si>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</si>
  <si>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</si>
  <si>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</si>
  <si>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</si>
  <si>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</si>
  <si>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</si>
  <si>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</si>
  <si>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</si>
  <si>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</si>
  <si>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</si>
  <si>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</si>
  <si>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</si>
  <si>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</si>
  <si>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</si>
  <si>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</si>
  <si>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</si>
  <si>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</si>
  <si>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</si>
  <si>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</si>
  <si>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</si>
  <si>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</si>
  <si>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</si>
  <si>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</si>
  <si>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</si>
  <si>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</si>
  <si>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</si>
  <si>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</si>
  <si>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</si>
  <si>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</si>
  <si>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</si>
  <si>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</si>
  <si>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</si>
  <si>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</si>
  <si>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</si>
  <si>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</si>
  <si>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</si>
  <si>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</si>
  <si>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</si>
  <si>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</si>
  <si>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</si>
  <si>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</si>
  <si>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</si>
  <si>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</si>
  <si>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</si>
  <si>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</si>
  <si>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</si>
  <si>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</si>
  <si>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</si>
  <si>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</si>
  <si>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</si>
  <si>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</si>
  <si>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</si>
  <si>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</si>
  <si>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</si>
  <si>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</si>
  <si>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</si>
  <si>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</si>
  <si>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</si>
  <si>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</si>
  <si>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</si>
  <si>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</si>
  <si>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</si>
  <si>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</si>
  <si>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</si>
  <si>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</si>
  <si>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</si>
  <si>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</si>
  <si>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</si>
  <si>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</si>
  <si>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</si>
  <si>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</si>
  <si>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</si>
  <si>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</si>
  <si>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</si>
  <si>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</si>
  <si>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</si>
  <si>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</si>
  <si>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</si>
  <si>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</si>
  <si>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</si>
  <si>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</si>
  <si>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</si>
  <si>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</si>
  <si>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</si>
  <si>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</si>
  <si>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</si>
  <si>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</si>
  <si>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</si>
  <si>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</si>
  <si>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</si>
  <si>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</si>
  <si>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</si>
  <si>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</si>
  <si>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</si>
  <si>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</si>
  <si>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</si>
  <si>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</si>
  <si>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</si>
  <si>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</si>
  <si>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</si>
  <si>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</si>
  <si>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</si>
  <si>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</si>
  <si>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</si>
  <si>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</si>
  <si>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</si>
  <si>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</si>
  <si>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</si>
  <si>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</si>
  <si>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</si>
  <si>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</si>
  <si>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</si>
  <si>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</si>
  <si>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</si>
  <si>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</si>
  <si>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</si>
  <si>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</si>
  <si>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</si>
  <si>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</si>
  <si>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</si>
  <si>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</si>
  <si>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</si>
  <si>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</si>
  <si>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</si>
  <si>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</si>
  <si>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</si>
  <si>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</si>
  <si>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</si>
  <si>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</si>
  <si>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</si>
  <si>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</si>
  <si>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</si>
  <si>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</si>
  <si>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</si>
  <si>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</si>
  <si>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</si>
  <si>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</si>
  <si>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</si>
  <si>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</si>
  <si>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</si>
  <si>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</si>
  <si>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</si>
  <si>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</si>
  <si>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</si>
  <si>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</si>
  <si>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</si>
  <si>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</si>
  <si>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</si>
  <si>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</si>
  <si>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</si>
  <si>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</si>
  <si>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</si>
  <si>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</si>
  <si>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</si>
  <si>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</si>
  <si>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</si>
  <si>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</si>
  <si>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</si>
  <si>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</si>
  <si>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</si>
  <si>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</si>
  <si>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</si>
  <si>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</si>
  <si>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</si>
  <si>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</si>
  <si>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</si>
  <si>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</si>
  <si>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</si>
  <si>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</si>
  <si>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</si>
  <si>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</si>
  <si>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</si>
  <si>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</si>
  <si>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</si>
  <si>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</si>
  <si>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</si>
  <si>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</si>
  <si>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</si>
  <si>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</si>
  <si>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</si>
  <si>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</si>
  <si>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</si>
  <si>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</si>
  <si>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</si>
  <si>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</si>
  <si>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</si>
  <si>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</si>
  <si>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</si>
  <si>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</si>
  <si>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</si>
  <si>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</si>
  <si>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</si>
  <si>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</si>
  <si>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</si>
  <si>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</si>
  <si>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</si>
  <si>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</si>
  <si>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</si>
  <si>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</si>
  <si>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</si>
  <si>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</si>
  <si>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</si>
  <si>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</si>
  <si>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</si>
  <si>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</si>
  <si>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</si>
  <si>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</si>
  <si>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</si>
  <si>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</si>
  <si>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</si>
  <si>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</si>
  <si>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</si>
  <si>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</si>
  <si>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</si>
  <si>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</si>
  <si>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</si>
  <si>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</si>
  <si>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</si>
  <si>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</si>
  <si>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</si>
  <si>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</si>
  <si>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</si>
  <si>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</si>
  <si>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</si>
  <si>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</si>
  <si>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</si>
  <si>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</si>
  <si>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</si>
  <si>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</si>
  <si>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</si>
  <si>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</si>
  <si>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</si>
  <si>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</si>
  <si>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</si>
  <si>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</si>
  <si>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</si>
  <si>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</si>
  <si>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</si>
  <si>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</si>
  <si>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</si>
  <si>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</si>
  <si>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</si>
  <si>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</si>
  <si>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</si>
  <si>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</si>
  <si>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</si>
  <si>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</si>
  <si>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</si>
  <si>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</si>
  <si>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</si>
  <si>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</si>
  <si>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</si>
  <si>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</si>
  <si>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</si>
  <si>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</si>
  <si>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</si>
  <si>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</si>
  <si>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</si>
  <si>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</si>
  <si>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</si>
  <si>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</si>
  <si>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</si>
  <si>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</si>
  <si>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</si>
  <si>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</si>
  <si>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</si>
  <si>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</si>
  <si>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</si>
  <si>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</si>
  <si>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</si>
  <si>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</si>
  <si>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</si>
  <si>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</si>
  <si>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</si>
  <si>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</si>
  <si>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</si>
  <si>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</si>
  <si>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</si>
  <si>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</si>
  <si>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</si>
  <si>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</si>
  <si>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</si>
  <si>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</si>
  <si>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</si>
  <si>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</si>
  <si>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</si>
  <si>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</si>
  <si>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</si>
  <si>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</si>
  <si>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</si>
  <si>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</si>
  <si>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</si>
  <si>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</si>
  <si>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</si>
  <si>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</si>
  <si>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</si>
  <si>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</si>
  <si>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</si>
  <si>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</si>
  <si>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</si>
  <si>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</si>
  <si>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</si>
  <si>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</si>
  <si>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</si>
  <si>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</si>
  <si>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</si>
  <si>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</si>
  <si>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</si>
  <si>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</si>
  <si>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</si>
  <si>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</si>
  <si>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</si>
  <si>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</si>
  <si>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</si>
  <si>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</si>
  <si>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</si>
  <si>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</si>
  <si>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</si>
  <si>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</si>
  <si>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</si>
  <si>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</si>
  <si>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</si>
  <si>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</si>
  <si>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</si>
  <si>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</si>
  <si>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</si>
  <si>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</si>
  <si>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</si>
  <si>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</si>
  <si>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</si>
  <si>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</si>
  <si>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</si>
  <si>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</si>
  <si>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</si>
  <si>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</si>
  <si>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</si>
  <si>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</si>
  <si>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</si>
  <si>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</si>
  <si>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</si>
  <si>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</si>
  <si>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</si>
  <si>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</si>
  <si>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</si>
  <si>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</si>
  <si>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</si>
  <si>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</si>
  <si>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</si>
  <si>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</si>
  <si>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</si>
  <si>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</si>
  <si>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</si>
  <si>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</si>
  <si>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</si>
  <si>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</si>
  <si>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</si>
  <si>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</si>
  <si>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</si>
  <si>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</si>
  <si>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</si>
  <si>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</si>
  <si>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</si>
  <si>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</si>
  <si>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</si>
  <si>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</si>
  <si>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</si>
  <si>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</si>
  <si>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</si>
  <si>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</si>
  <si>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</si>
  <si>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</si>
  <si>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</si>
  <si>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</si>
  <si>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</si>
  <si>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</si>
  <si>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</si>
  <si>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</si>
  <si>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</si>
  <si>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</si>
  <si>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</si>
  <si>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</si>
  <si>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</si>
  <si>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</si>
  <si>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</si>
  <si>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</si>
  <si>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</si>
  <si>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</si>
  <si>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</si>
  <si>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</si>
  <si>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</si>
  <si>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</si>
  <si>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</si>
  <si>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</si>
  <si>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</si>
  <si>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</si>
  <si>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</si>
  <si>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</si>
  <si>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</si>
  <si>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</si>
  <si>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</si>
  <si>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</si>
  <si>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</si>
  <si>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</si>
  <si>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</si>
  <si>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</si>
  <si>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</si>
  <si>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</si>
  <si>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</si>
  <si>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</si>
  <si>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</si>
  <si>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</si>
  <si>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</si>
  <si>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</si>
  <si>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</si>
  <si>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</si>
  <si>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</si>
  <si>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</si>
  <si>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</si>
  <si>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</si>
  <si>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</si>
  <si>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</si>
  <si>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</si>
  <si>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</si>
  <si>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</si>
  <si>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</si>
  <si>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</si>
  <si>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</si>
  <si>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</si>
  <si>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</si>
  <si>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</si>
  <si>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</si>
  <si>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</si>
  <si>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</si>
  <si>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</si>
  <si>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</si>
  <si>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</si>
  <si>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</si>
  <si>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</si>
  <si>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</si>
  <si>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</si>
  <si>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</si>
  <si>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</si>
  <si>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</si>
  <si>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</si>
  <si>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</si>
  <si>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</si>
  <si>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</si>
  <si>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</si>
  <si>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</si>
  <si>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</si>
  <si>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</si>
  <si>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</si>
  <si>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</si>
  <si>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</si>
  <si>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</si>
  <si>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</si>
  <si>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</si>
  <si>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</si>
  <si>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</si>
  <si>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</si>
  <si>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</si>
  <si>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</si>
  <si>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</si>
  <si>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</si>
  <si>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</si>
  <si>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</si>
  <si>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</si>
  <si>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</si>
  <si>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</si>
  <si>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</si>
  <si>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</si>
  <si>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</si>
  <si>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</si>
  <si>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</si>
  <si>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</si>
  <si>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</si>
  <si>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</si>
  <si>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</si>
  <si>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</si>
  <si>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</si>
  <si>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</si>
  <si>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</si>
  <si>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</si>
  <si>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</si>
  <si>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</si>
  <si>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</si>
  <si>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</si>
  <si>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</si>
  <si>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</si>
  <si>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</si>
  <si>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</si>
  <si>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</si>
  <si>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</si>
  <si>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</si>
  <si>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</si>
  <si>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</si>
  <si>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</si>
  <si>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</si>
  <si>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</si>
  <si>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</si>
  <si>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</si>
  <si>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</si>
  <si>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</si>
  <si>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</si>
  <si>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</si>
  <si>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</si>
  <si>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</si>
  <si>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</si>
  <si>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</si>
  <si>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</si>
  <si>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</si>
  <si>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</si>
  <si>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</si>
  <si>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</si>
  <si>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</si>
  <si>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</si>
  <si>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</si>
  <si>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</si>
  <si>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</si>
  <si>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</si>
  <si>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</si>
  <si>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</si>
  <si>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</si>
  <si>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</si>
  <si>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</si>
  <si>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</si>
  <si>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</si>
  <si>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</si>
  <si>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</si>
  <si>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</si>
  <si>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</si>
  <si>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</si>
  <si>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</si>
  <si>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</si>
  <si>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</si>
  <si>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</si>
  <si>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</si>
  <si>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</si>
  <si>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</si>
  <si>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</si>
  <si>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</si>
  <si>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</si>
  <si>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</si>
  <si>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</si>
  <si>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</si>
  <si>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</si>
  <si>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</si>
  <si>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</si>
  <si>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</si>
  <si>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</si>
  <si>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</si>
  <si>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</si>
  <si>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</si>
  <si>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</si>
  <si>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</si>
  <si>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</si>
  <si>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</si>
  <si>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</si>
  <si>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</si>
  <si>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</si>
  <si>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</si>
  <si>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</si>
  <si>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</si>
  <si>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</si>
  <si>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</si>
  <si>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</si>
  <si>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</si>
  <si>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</si>
  <si>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</si>
  <si>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</si>
  <si>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</si>
  <si>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</si>
  <si>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</si>
  <si>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</si>
  <si>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</si>
  <si>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</si>
  <si>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</si>
  <si>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</si>
  <si>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</si>
  <si>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</si>
  <si>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</si>
  <si>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</si>
  <si>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</si>
  <si>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</si>
  <si>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</si>
  <si>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</si>
  <si>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</si>
  <si>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</si>
  <si>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</si>
  <si>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</si>
  <si>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</si>
  <si>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</si>
  <si>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</si>
  <si>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</si>
  <si>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</si>
  <si>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</si>
  <si>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</si>
  <si>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</si>
  <si>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</si>
  <si>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</si>
  <si>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</si>
  <si>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</si>
  <si>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</si>
  <si>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</si>
  <si>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</si>
  <si>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</si>
  <si>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</si>
  <si>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</si>
  <si>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</si>
  <si>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</si>
  <si>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</si>
  <si>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</si>
  <si>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</si>
  <si>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</si>
  <si>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</si>
  <si>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</si>
  <si>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</si>
  <si>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</si>
  <si>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</si>
  <si>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</si>
  <si>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</si>
  <si>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</si>
  <si>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</si>
  <si>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</si>
  <si>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</si>
  <si>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</si>
  <si>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</si>
  <si>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</si>
  <si>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</si>
  <si>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</si>
  <si>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</si>
  <si>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</si>
  <si>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</si>
  <si>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</si>
  <si>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</si>
  <si>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</si>
  <si>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</si>
  <si>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</si>
  <si>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</si>
  <si>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</si>
  <si>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</si>
  <si>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</si>
  <si>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</si>
  <si>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</si>
  <si>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</si>
  <si>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</si>
  <si>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</si>
  <si>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</si>
  <si>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</si>
  <si>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</si>
  <si>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</si>
  <si>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</si>
  <si>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</si>
  <si>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</si>
  <si>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</si>
  <si>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</si>
  <si>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</si>
  <si>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</si>
  <si>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</si>
  <si>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</si>
  <si>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</si>
  <si>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</si>
  <si>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</si>
  <si>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</si>
  <si>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</si>
  <si>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</si>
  <si>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</si>
  <si>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</si>
  <si>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</si>
  <si>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</si>
  <si>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</si>
  <si>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</si>
  <si>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</si>
  <si>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</si>
  <si>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</si>
  <si>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</si>
  <si>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</si>
  <si>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</si>
  <si>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</si>
  <si>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</si>
  <si>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</si>
  <si>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</si>
  <si>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</si>
  <si>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</si>
  <si>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</si>
  <si>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</si>
  <si>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</si>
  <si>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</si>
  <si>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</si>
  <si>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</si>
  <si>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</si>
  <si>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</si>
  <si>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</si>
  <si>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</si>
  <si>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</si>
  <si>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</si>
  <si>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</si>
  <si>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</si>
  <si>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</si>
  <si>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</si>
  <si>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</si>
  <si>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</si>
  <si>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</si>
  <si>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</si>
  <si>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</si>
  <si>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</si>
  <si>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</si>
  <si>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</si>
  <si>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</si>
  <si>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</si>
  <si>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</si>
  <si>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</si>
  <si>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</si>
  <si>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</si>
  <si>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</si>
  <si>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</si>
  <si>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</si>
  <si>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</si>
  <si>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</si>
  <si>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</si>
  <si>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</si>
  <si>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</si>
  <si>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</si>
  <si>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</si>
  <si>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</si>
  <si>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</si>
  <si>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</si>
  <si>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</si>
  <si>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</si>
  <si>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</si>
  <si>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</si>
  <si>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</si>
  <si>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</si>
  <si>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</si>
  <si>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</si>
  <si>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</si>
  <si>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</si>
  <si>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</si>
  <si>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</si>
  <si>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</si>
  <si>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</si>
  <si>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</si>
  <si>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</si>
  <si>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</si>
  <si>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</si>
  <si>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</si>
  <si>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</si>
  <si>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</si>
  <si>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</si>
  <si>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</si>
  <si>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</si>
  <si>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</si>
  <si>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</si>
  <si>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</si>
  <si>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</si>
  <si>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</si>
  <si>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</si>
  <si>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</si>
  <si>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</si>
  <si>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</si>
  <si>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</si>
  <si>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</si>
  <si>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</si>
  <si>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</si>
  <si>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</si>
  <si>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</si>
  <si>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</si>
  <si>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</si>
  <si>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</si>
  <si>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</si>
  <si>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</si>
  <si>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</si>
  <si>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</si>
  <si>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</si>
  <si>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</si>
  <si>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</si>
  <si>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</si>
  <si>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</si>
  <si>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</si>
  <si>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</si>
  <si>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</si>
  <si>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</si>
  <si>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</si>
  <si>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</si>
  <si>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</si>
  <si>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</si>
  <si>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</si>
  <si>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</si>
  <si>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</si>
  <si>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</si>
  <si>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</si>
  <si>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</si>
  <si>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</si>
  <si>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</si>
  <si>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</si>
  <si>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</si>
  <si>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</si>
  <si>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</si>
  <si>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</si>
  <si>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</si>
  <si>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</si>
  <si>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</si>
  <si>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</si>
  <si>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</si>
  <si>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</si>
  <si>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</si>
  <si>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</si>
  <si>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</si>
  <si>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</si>
  <si>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</si>
  <si>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</si>
  <si>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</si>
  <si>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</si>
  <si>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</si>
  <si>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</si>
  <si>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</si>
  <si>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</si>
  <si>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</si>
  <si>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</si>
  <si>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</si>
  <si>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</si>
  <si>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</si>
  <si>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</si>
  <si>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</si>
  <si>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</si>
  <si>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</si>
  <si>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</si>
  <si>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</si>
  <si>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</si>
  <si>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</si>
  <si>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</si>
  <si>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</si>
  <si>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</si>
  <si>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</si>
  <si>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</si>
  <si>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</si>
  <si>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</si>
  <si>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</si>
  <si>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</si>
  <si>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</si>
  <si>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</si>
  <si>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</si>
  <si>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</si>
  <si>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</si>
  <si>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</si>
  <si>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</si>
  <si>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</si>
  <si>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</si>
  <si>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</si>
  <si>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</si>
  <si>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</si>
  <si>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</si>
  <si>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</si>
  <si>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</si>
  <si>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</si>
  <si>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</si>
  <si>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</si>
  <si>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</si>
  <si>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</si>
  <si>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</si>
  <si>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</si>
  <si>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</si>
  <si>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</si>
  <si>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</si>
  <si>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</si>
  <si>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</si>
  <si>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</si>
  <si>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</si>
  <si>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</si>
  <si>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</si>
  <si>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</si>
  <si>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</si>
  <si>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</si>
  <si>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</si>
  <si>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</si>
  <si>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</si>
  <si>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</si>
  <si>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</si>
  <si>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</si>
  <si>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</si>
  <si>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</si>
  <si>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</si>
  <si>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</si>
  <si>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</si>
  <si>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</si>
  <si>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</si>
  <si>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</si>
  <si>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</si>
  <si>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</si>
  <si>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</si>
  <si>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</si>
  <si>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</si>
  <si>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</si>
  <si>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</si>
  <si>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</si>
  <si>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</si>
  <si>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</si>
  <si>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</si>
  <si>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</si>
  <si>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</si>
  <si>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</si>
  <si>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</si>
  <si>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</si>
  <si>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</si>
  <si>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</si>
  <si>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</si>
  <si>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</si>
  <si>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</si>
  <si>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</si>
  <si>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</si>
  <si>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</si>
  <si>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</si>
  <si>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</si>
  <si>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</si>
  <si>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</si>
  <si>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</si>
  <si>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</si>
  <si>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</si>
  <si>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</si>
  <si>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</si>
  <si>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</si>
  <si>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</si>
  <si>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</si>
  <si>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</si>
  <si>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</si>
  <si>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</si>
  <si>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</si>
  <si>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</si>
  <si>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</si>
  <si>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</si>
  <si>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</si>
  <si>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</si>
  <si>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</si>
  <si>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</si>
  <si>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</si>
  <si>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</si>
  <si>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</si>
  <si>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</si>
  <si>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</si>
  <si>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</si>
  <si>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</si>
  <si>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</si>
  <si>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</si>
  <si>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</si>
  <si>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</si>
  <si>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</si>
  <si>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</si>
  <si>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</si>
  <si>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</si>
  <si>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</si>
  <si>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</si>
  <si>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</si>
  <si>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</si>
  <si>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</si>
  <si>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</si>
  <si>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</si>
  <si>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</si>
  <si>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</si>
  <si>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</si>
  <si>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</si>
  <si>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</si>
  <si>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</si>
  <si>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</si>
  <si>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</si>
  <si>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</si>
  <si>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</si>
  <si>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</si>
  <si>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</si>
  <si>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</si>
  <si>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</si>
  <si>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</si>
  <si>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</si>
  <si>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</si>
  <si>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</si>
  <si>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</si>
  <si>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</si>
  <si>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</si>
  <si>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</si>
  <si>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</si>
  <si>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</si>
  <si>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</si>
  <si>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</si>
  <si>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</si>
  <si>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</si>
  <si>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</si>
  <si>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</si>
  <si>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</si>
  <si>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</si>
  <si>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</si>
  <si>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</si>
  <si>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</si>
  <si>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</si>
  <si>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</si>
  <si>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</si>
  <si>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</si>
  <si>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</si>
  <si>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</si>
  <si>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</si>
  <si>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</si>
  <si>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</si>
  <si>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</si>
  <si>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</si>
  <si>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</si>
  <si>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</si>
  <si>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</si>
  <si>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</si>
  <si>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</si>
  <si>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</si>
  <si>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</si>
  <si>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</si>
  <si>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</si>
  <si>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</si>
  <si>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</si>
  <si>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</si>
  <si>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</si>
  <si>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</si>
  <si>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</si>
  <si>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</si>
  <si>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</si>
  <si>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</si>
  <si>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</si>
  <si>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</si>
  <si>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</si>
  <si>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</si>
  <si>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</si>
  <si>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</si>
  <si>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</si>
  <si>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</si>
  <si>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</si>
  <si>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</si>
  <si>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</si>
  <si>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</si>
  <si>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</si>
  <si>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</si>
  <si>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</si>
  <si>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</si>
  <si>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</si>
  <si>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</si>
  <si>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</si>
  <si>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</si>
  <si>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</si>
  <si>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</si>
  <si>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</si>
  <si>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</si>
  <si>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</si>
  <si>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</si>
  <si>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</si>
  <si>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</si>
  <si>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</si>
  <si>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</si>
  <si>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</si>
  <si>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</si>
  <si>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</si>
  <si>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</si>
  <si>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</si>
  <si>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</si>
  <si>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</si>
  <si>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</si>
  <si>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</si>
  <si>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</si>
  <si>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</si>
  <si>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</si>
  <si>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</si>
  <si>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</si>
  <si>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</si>
  <si>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</si>
  <si>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</si>
  <si>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</si>
  <si>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</si>
  <si>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</si>
  <si>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</si>
  <si>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</si>
  <si>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</si>
  <si>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</si>
  <si>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</si>
  <si>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</si>
  <si>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</si>
  <si>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</si>
  <si>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</si>
  <si>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</si>
  <si>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</si>
  <si>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</si>
  <si>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</si>
  <si>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</si>
  <si>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</si>
  <si>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</si>
  <si>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</si>
  <si>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</si>
  <si>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</si>
  <si>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</si>
  <si>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</si>
  <si>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</si>
  <si>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</si>
  <si>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</si>
  <si>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</si>
  <si>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</si>
  <si>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</si>
  <si>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</si>
  <si>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</si>
  <si>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</si>
  <si>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</si>
  <si>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</si>
  <si>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</si>
  <si>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</si>
  <si>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</si>
  <si>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</si>
  <si>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</si>
  <si>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</si>
  <si>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</si>
  <si>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</si>
  <si>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</si>
  <si>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</si>
  <si>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</si>
  <si>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</si>
  <si>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</si>
  <si>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</si>
  <si>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</si>
  <si>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</si>
  <si>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</si>
  <si>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</si>
  <si>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</si>
  <si>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</si>
  <si>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</si>
  <si>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</si>
  <si>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</si>
  <si>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</si>
  <si>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</si>
  <si>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</si>
  <si>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</si>
  <si>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</si>
  <si>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</si>
  <si>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</si>
  <si>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</si>
  <si>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</si>
  <si>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</si>
  <si>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</si>
  <si>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</si>
  <si>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</si>
  <si>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</si>
  <si>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</si>
  <si>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</si>
  <si>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</si>
  <si>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</si>
  <si>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</si>
  <si>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</si>
  <si>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</si>
  <si>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</si>
  <si>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</si>
  <si>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</si>
  <si>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</si>
  <si>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</si>
  <si>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</si>
  <si>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</si>
  <si>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</si>
  <si>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</si>
  <si>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</si>
  <si>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</si>
  <si>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</si>
  <si>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</si>
  <si>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</si>
  <si>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</si>
  <si>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</si>
  <si>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</si>
  <si>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</si>
  <si>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</si>
  <si>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</si>
  <si>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</si>
  <si>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</si>
  <si>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</si>
  <si>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</si>
  <si>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</si>
  <si>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</si>
  <si>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</si>
  <si>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</si>
  <si>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</si>
  <si>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</si>
  <si>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</si>
  <si>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</si>
  <si>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</si>
  <si>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</si>
  <si>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</si>
  <si>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</si>
  <si>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</si>
  <si>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</si>
  <si>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</si>
  <si>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</si>
  <si>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</si>
  <si>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</si>
  <si>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</si>
  <si>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</si>
  <si>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</si>
  <si>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</si>
  <si>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</si>
  <si>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</si>
  <si>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</si>
  <si>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</si>
  <si>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</si>
  <si>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</si>
  <si>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</si>
  <si>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</si>
  <si>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</si>
  <si>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</si>
  <si>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</si>
  <si>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</si>
  <si>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</si>
  <si>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</si>
  <si>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</si>
  <si>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</si>
  <si>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</si>
  <si>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</si>
  <si>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</si>
  <si>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</si>
  <si>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</si>
  <si>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</si>
  <si>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</si>
  <si>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</si>
  <si>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</si>
  <si>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</si>
  <si>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</si>
  <si>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</si>
  <si>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</si>
  <si>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</si>
  <si>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</si>
  <si>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</si>
  <si>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</si>
  <si>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</si>
  <si>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</si>
  <si>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</si>
  <si>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</si>
  <si>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</si>
  <si>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</si>
  <si>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</si>
  <si>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</si>
  <si>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</si>
  <si>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</si>
  <si>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</si>
  <si>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</si>
  <si>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</si>
  <si>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</si>
  <si>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</si>
  <si>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</si>
  <si>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</si>
  <si>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</si>
  <si>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</si>
  <si>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</si>
  <si>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</si>
  <si>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</si>
  <si>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</si>
  <si>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</si>
  <si>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</si>
  <si>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</si>
  <si>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</si>
  <si>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</si>
  <si>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</si>
  <si>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</si>
  <si>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</si>
  <si>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</si>
  <si>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</si>
  <si>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</si>
  <si>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</si>
  <si>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</si>
  <si>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</si>
  <si>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</si>
  <si>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</si>
  <si>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</si>
  <si>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</si>
  <si>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</si>
  <si>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</si>
  <si>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</si>
  <si>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</si>
  <si>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</si>
  <si>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</si>
  <si>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</si>
  <si>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</si>
  <si>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</si>
  <si>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</si>
  <si>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</si>
  <si>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</si>
  <si>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</si>
  <si>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</si>
  <si>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</si>
  <si>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</si>
  <si>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</si>
  <si>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</si>
  <si>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</si>
  <si>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</si>
  <si>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</si>
  <si>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</si>
  <si>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</si>
  <si>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</si>
  <si>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</si>
  <si>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</si>
  <si>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</si>
  <si>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</si>
  <si>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</si>
  <si>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</si>
  <si>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</si>
  <si>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</si>
  <si>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</si>
  <si>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</si>
  <si>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</si>
  <si>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</si>
  <si>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</si>
  <si>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</si>
  <si>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</si>
  <si>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</si>
  <si>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</si>
  <si>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</si>
  <si>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</si>
  <si>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</si>
  <si>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</si>
  <si>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</si>
  <si>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</si>
  <si>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</si>
  <si>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</si>
  <si>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</si>
  <si>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</si>
  <si>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</si>
  <si>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</si>
  <si>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</si>
  <si>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</si>
  <si>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</si>
  <si>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</si>
  <si>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</si>
  <si>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</si>
  <si>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</si>
  <si>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</si>
  <si>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</si>
  <si>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</si>
  <si>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</si>
  <si>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</si>
  <si>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</si>
  <si>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</si>
  <si>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</si>
  <si>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</si>
  <si>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</si>
  <si>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</si>
  <si>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</si>
  <si>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</si>
  <si>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</si>
  <si>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</si>
  <si>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</si>
  <si>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</si>
  <si>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</si>
  <si>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</si>
  <si>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</si>
  <si>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</si>
  <si>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</si>
  <si>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</si>
  <si>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</si>
  <si>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</si>
  <si>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</si>
  <si>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</si>
  <si>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</si>
  <si>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</si>
  <si>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</si>
  <si>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</si>
  <si>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</si>
  <si>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</si>
  <si>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</si>
  <si>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</si>
  <si>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</si>
  <si>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</si>
  <si>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</si>
  <si>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</si>
  <si>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</si>
  <si>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</si>
  <si>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</si>
  <si>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</si>
  <si>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</si>
  <si>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</si>
  <si>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</si>
  <si>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</si>
  <si>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</si>
  <si>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</si>
  <si>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</si>
  <si>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</si>
  <si>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</si>
  <si>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</si>
  <si>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</si>
  <si>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</si>
  <si>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</si>
  <si>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</si>
  <si>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</si>
  <si>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</si>
  <si>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</si>
  <si>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</si>
  <si>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</si>
  <si>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</si>
  <si>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</si>
  <si>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</si>
  <si>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</si>
  <si>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</si>
  <si>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</si>
  <si>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</si>
  <si>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</si>
  <si>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</si>
  <si>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</si>
  <si>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</si>
  <si>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</si>
  <si>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</si>
  <si>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</si>
  <si>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</si>
  <si>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</si>
  <si>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</si>
  <si>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</si>
  <si>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</si>
  <si>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</si>
  <si>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</si>
  <si>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</si>
  <si>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</si>
  <si>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</si>
  <si>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</si>
  <si>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</si>
  <si>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</si>
  <si>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</si>
  <si>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</si>
  <si>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</si>
  <si>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</si>
  <si>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</si>
  <si>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</si>
  <si>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</si>
  <si>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</si>
  <si>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</si>
  <si>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</si>
  <si>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</si>
  <si>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</si>
  <si>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</si>
  <si>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</si>
  <si>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</si>
  <si>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</si>
  <si>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</si>
  <si>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</si>
  <si>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</si>
  <si>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</si>
  <si>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</si>
  <si>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</si>
  <si>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</si>
  <si>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</si>
  <si>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</si>
  <si>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</si>
  <si>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</si>
  <si>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</si>
  <si>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</si>
  <si>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</si>
  <si>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</si>
  <si>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</si>
  <si>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</si>
  <si>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</si>
  <si>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</si>
  <si>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</si>
  <si>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</si>
  <si>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</si>
  <si>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</si>
  <si>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</si>
  <si>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</si>
  <si>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</si>
  <si>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</si>
  <si>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</si>
  <si>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</si>
  <si>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</si>
  <si>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</si>
  <si>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</si>
  <si>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</si>
  <si>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</si>
  <si>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</si>
  <si>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</si>
  <si>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</si>
  <si>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</si>
  <si>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</si>
  <si>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</si>
  <si>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</si>
  <si>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</si>
  <si>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</si>
  <si>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</si>
  <si>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</si>
  <si>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</si>
  <si>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</si>
  <si>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</si>
  <si>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</si>
  <si>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</si>
  <si>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</si>
  <si>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</si>
  <si>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</si>
  <si>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</si>
  <si>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</si>
  <si>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</si>
  <si>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</si>
  <si>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</si>
  <si>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</si>
  <si>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</si>
  <si>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</si>
  <si>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</si>
  <si>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</si>
  <si>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</si>
  <si>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</si>
  <si>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</si>
  <si>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</si>
  <si>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</si>
  <si>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</si>
  <si>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</si>
  <si>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</si>
  <si>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</si>
  <si>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</si>
  <si>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</si>
  <si>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</si>
  <si>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</si>
  <si>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</si>
  <si>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</si>
  <si>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</si>
  <si>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</si>
  <si>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</si>
  <si>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</si>
  <si>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</si>
  <si>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</si>
  <si>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</si>
  <si>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</si>
  <si>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</si>
  <si>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</si>
  <si>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</si>
  <si>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</si>
  <si>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</si>
  <si>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</si>
  <si>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</si>
  <si>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</si>
  <si>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</si>
  <si>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</si>
  <si>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</si>
  <si>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</si>
  <si>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</si>
  <si>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</si>
  <si>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</si>
  <si>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</si>
  <si>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</si>
  <si>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</si>
  <si>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</si>
  <si>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</si>
  <si>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</si>
  <si>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</si>
  <si>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</si>
  <si>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</si>
  <si>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</si>
  <si>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</si>
  <si>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</si>
  <si>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</si>
  <si>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</si>
  <si>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</si>
  <si>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</si>
  <si>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</si>
  <si>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</si>
  <si>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</si>
  <si>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</si>
  <si>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</si>
  <si>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</si>
  <si>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</si>
  <si>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</si>
  <si>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</si>
  <si>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</si>
  <si>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</si>
  <si>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</si>
  <si>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</si>
  <si>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</si>
  <si>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</si>
  <si>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</si>
  <si>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</si>
  <si>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</si>
  <si>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</si>
  <si>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</si>
  <si>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</si>
  <si>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</si>
  <si>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</si>
  <si>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</si>
  <si>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</si>
  <si>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</si>
  <si>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</si>
  <si>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</si>
  <si>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</si>
  <si>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</si>
  <si>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</si>
  <si>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</si>
  <si>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</si>
  <si>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</si>
  <si>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</si>
  <si>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</si>
  <si>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</si>
  <si>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</si>
  <si>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</si>
  <si>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</si>
  <si>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</si>
  <si>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</si>
  <si>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</si>
  <si>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</si>
  <si>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</si>
  <si>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</si>
  <si>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</si>
  <si>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</si>
  <si>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</si>
  <si>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</si>
  <si>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</si>
  <si>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</si>
  <si>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</si>
  <si>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</si>
  <si>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</si>
  <si>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</si>
  <si>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</si>
  <si>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</si>
  <si>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</si>
  <si>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</si>
  <si>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</si>
  <si>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</si>
  <si>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</si>
  <si>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</si>
  <si>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</si>
  <si>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</si>
  <si>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</si>
  <si>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</si>
  <si>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</si>
  <si>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</si>
  <si>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</si>
  <si>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</si>
  <si>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</si>
  <si>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</si>
  <si>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</si>
  <si>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</si>
  <si>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</si>
  <si>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</si>
  <si>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</si>
  <si>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</si>
  <si>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</si>
  <si>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</si>
  <si>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</si>
  <si>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</si>
  <si>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</si>
  <si>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</si>
  <si>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</si>
  <si>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</si>
  <si>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</si>
  <si>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</si>
  <si>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</si>
  <si>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</si>
  <si>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</si>
  <si>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</si>
  <si>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</si>
  <si>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</si>
  <si>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</si>
  <si>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</si>
  <si>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</si>
  <si>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</si>
  <si>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</si>
  <si>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</si>
  <si>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</si>
  <si>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</si>
  <si>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</si>
  <si>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</si>
  <si>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</si>
  <si>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</si>
  <si>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</si>
  <si>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</si>
  <si>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</si>
  <si>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</si>
  <si>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</si>
  <si>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</si>
  <si>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</si>
  <si>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</si>
  <si>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</si>
  <si>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</si>
  <si>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</si>
  <si>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</si>
  <si>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</si>
  <si>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</si>
  <si>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</si>
  <si>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</si>
  <si>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</si>
  <si>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</si>
  <si>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</si>
  <si>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</si>
  <si>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</si>
  <si>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</si>
  <si>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</si>
  <si>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</si>
  <si>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</si>
  <si>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</si>
  <si>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</si>
  <si>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</si>
  <si>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</si>
  <si>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</si>
  <si>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</si>
  <si>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</si>
  <si>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</si>
  <si>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</si>
  <si>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</si>
  <si>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</si>
  <si>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</si>
  <si>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</si>
  <si>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</si>
  <si>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</si>
  <si>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</si>
  <si>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</si>
  <si>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</si>
  <si>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</si>
  <si>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</si>
  <si>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</si>
  <si>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</si>
  <si>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</si>
  <si>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</si>
  <si>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</si>
  <si>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</si>
  <si>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</si>
  <si>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</si>
  <si>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</si>
  <si>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</si>
  <si>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</si>
  <si>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</si>
  <si>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</si>
  <si>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</si>
  <si>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</si>
  <si>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</si>
  <si>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</si>
  <si>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</si>
  <si>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</si>
  <si>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</si>
  <si>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</si>
  <si>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</si>
  <si>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</si>
  <si>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</si>
  <si>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</si>
  <si>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</si>
  <si>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</si>
  <si>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</si>
  <si>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</si>
  <si>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</si>
  <si>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</si>
  <si>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</si>
  <si>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</si>
  <si>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</si>
  <si>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</si>
  <si>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</si>
  <si>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</si>
  <si>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</si>
  <si>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</si>
  <si>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</si>
  <si>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</si>
  <si>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</si>
  <si>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</si>
  <si>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</si>
  <si>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</si>
  <si>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</si>
  <si>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</si>
  <si>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</si>
  <si>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</si>
  <si>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</si>
  <si>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</si>
  <si>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</si>
  <si>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</si>
  <si>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</si>
  <si>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</si>
  <si>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</si>
  <si>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</si>
  <si>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</si>
  <si>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</si>
  <si>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</si>
  <si>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</si>
  <si>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</si>
  <si>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</si>
  <si>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</si>
  <si>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</si>
  <si>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</si>
  <si>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</si>
  <si>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</si>
  <si>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</si>
  <si>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</si>
  <si>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</si>
  <si>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</si>
  <si>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</si>
  <si>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</si>
  <si>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</si>
  <si>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</si>
  <si>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</si>
  <si>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</si>
  <si>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</si>
  <si>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</si>
  <si>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</si>
  <si>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</si>
  <si>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</si>
  <si>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</si>
  <si>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</si>
  <si>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</si>
  <si>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</si>
  <si>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</si>
  <si>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</si>
  <si>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</si>
  <si>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</si>
  <si>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</si>
  <si>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</si>
  <si>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</si>
  <si>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</si>
  <si>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</si>
  <si>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</si>
  <si>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</si>
  <si>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</si>
  <si>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</si>
  <si>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</si>
  <si>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</si>
  <si>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</si>
  <si>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</si>
  <si>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</si>
  <si>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</si>
  <si>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</si>
  <si>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</si>
  <si>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</si>
  <si>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</si>
  <si>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</si>
  <si>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</si>
  <si>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</si>
  <si>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</si>
  <si>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</si>
  <si>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</si>
  <si>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</si>
  <si>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</si>
  <si>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</si>
  <si>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</si>
  <si>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</si>
  <si>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</si>
  <si>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</si>
  <si>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</si>
  <si>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</si>
  <si>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</si>
  <si>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</si>
  <si>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</si>
  <si>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</si>
  <si>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</si>
  <si>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</si>
  <si>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</si>
  <si>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</si>
  <si>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</si>
  <si>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</si>
  <si>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</si>
  <si>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</si>
  <si>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</si>
  <si>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</si>
  <si>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</si>
  <si>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</si>
  <si>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</si>
  <si>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</si>
  <si>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</si>
  <si>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</si>
  <si>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</si>
  <si>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</si>
  <si>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</si>
  <si>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</si>
  <si>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</si>
  <si>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</si>
  <si>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</si>
  <si>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</si>
  <si>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</si>
  <si>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</si>
  <si>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</si>
  <si>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</si>
  <si>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</si>
  <si>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</si>
  <si>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</si>
  <si>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</si>
  <si>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</si>
  <si>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</si>
  <si>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</si>
  <si>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</si>
  <si>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</si>
  <si>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</si>
  <si>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</si>
  <si>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</si>
  <si>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</si>
  <si>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</si>
  <si>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</si>
  <si>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</si>
  <si>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</si>
  <si>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</si>
  <si>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</si>
  <si>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</si>
  <si>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</si>
  <si>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</si>
  <si>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</si>
  <si>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</si>
  <si>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</si>
  <si>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</si>
  <si>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</si>
  <si>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</si>
  <si>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</si>
  <si>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</si>
  <si>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</si>
  <si>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</si>
  <si>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</si>
  <si>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</si>
  <si>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</si>
  <si>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</si>
  <si>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</si>
  <si>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</si>
  <si>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</si>
  <si>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</si>
  <si>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</si>
  <si>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</si>
  <si>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</si>
  <si>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</si>
  <si>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</si>
  <si>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</si>
  <si>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</si>
  <si>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</si>
  <si>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</si>
  <si>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</si>
  <si>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</si>
  <si>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</si>
  <si>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</si>
  <si>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</si>
  <si>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</si>
  <si>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</si>
  <si>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</si>
  <si>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</si>
  <si>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</si>
  <si>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</si>
  <si>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</si>
  <si>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</si>
  <si>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</si>
  <si>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</si>
  <si>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</si>
  <si>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</si>
  <si>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</si>
  <si>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</si>
  <si>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</si>
  <si>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</si>
  <si>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</si>
  <si>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</si>
  <si>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</si>
  <si>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</si>
  <si>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</si>
  <si>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</si>
  <si>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</si>
  <si>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</si>
  <si>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</si>
  <si>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</si>
  <si>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</si>
  <si>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</si>
  <si>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</si>
  <si>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</si>
  <si>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</si>
  <si>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</si>
  <si>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</si>
  <si>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</si>
  <si>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</si>
  <si>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</si>
  <si>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</si>
  <si>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</si>
  <si>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</si>
  <si>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</si>
  <si>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</si>
  <si>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</si>
  <si>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</si>
  <si>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</si>
  <si>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</si>
  <si>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</si>
  <si>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</si>
  <si>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</si>
  <si>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</si>
  <si>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</si>
  <si>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</si>
  <si>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</si>
  <si>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</si>
  <si>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</si>
  <si>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</si>
  <si>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</si>
  <si>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</si>
  <si>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</si>
  <si>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</si>
  <si>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</si>
  <si>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</si>
  <si>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</si>
  <si>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</si>
  <si>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</si>
  <si>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</si>
  <si>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</si>
  <si>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</si>
  <si>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</si>
  <si>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</si>
  <si>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</si>
  <si>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</si>
  <si>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</si>
  <si>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</si>
  <si>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</si>
  <si>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</si>
  <si>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</si>
  <si>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</si>
  <si>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</si>
  <si>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</si>
  <si>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</si>
  <si>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</si>
  <si>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</si>
  <si>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</si>
  <si>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</si>
  <si>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</si>
  <si>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</si>
  <si>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</si>
  <si>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</si>
  <si>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</si>
  <si>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</si>
  <si>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</si>
  <si>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</si>
  <si>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</si>
  <si>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</si>
  <si>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</si>
  <si>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</si>
  <si>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</si>
  <si>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</si>
  <si>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</si>
  <si>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</si>
  <si>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</si>
  <si>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</si>
  <si>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</si>
  <si>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</si>
  <si>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</si>
  <si>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</si>
  <si>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</si>
  <si>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</si>
  <si>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</si>
  <si>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</si>
  <si>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</si>
  <si>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</si>
  <si>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</si>
  <si>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</si>
  <si>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</si>
  <si>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</si>
  <si>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</si>
  <si>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</si>
  <si>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</si>
  <si>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</si>
  <si>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</si>
  <si>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</si>
  <si>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</si>
  <si>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</si>
  <si>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</si>
  <si>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</si>
  <si>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</si>
  <si>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</si>
  <si>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</si>
  <si>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</si>
  <si>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</si>
  <si>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</si>
  <si>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</si>
  <si>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</si>
  <si>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</si>
  <si>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</si>
  <si>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</si>
  <si>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</si>
  <si>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</si>
  <si>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</si>
  <si>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</si>
  <si>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</si>
  <si>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</si>
  <si>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</si>
  <si>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</si>
  <si>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</si>
  <si>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</si>
  <si>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</si>
  <si>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</si>
  <si>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</si>
  <si>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</si>
  <si>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</si>
  <si>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</si>
  <si>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</si>
  <si>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</si>
  <si>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</si>
  <si>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</si>
  <si>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</si>
  <si>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</si>
  <si>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</si>
  <si>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</si>
  <si>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</si>
  <si>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</si>
  <si>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</si>
  <si>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</si>
  <si>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</si>
  <si>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</si>
  <si>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</si>
  <si>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</si>
  <si>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</si>
  <si>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</si>
  <si>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</si>
  <si>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</si>
  <si>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</si>
  <si>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</si>
  <si>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</si>
  <si>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</si>
  <si>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</si>
  <si>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</si>
  <si>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</si>
  <si>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</si>
  <si>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</si>
  <si>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</si>
  <si>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</si>
  <si>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</si>
  <si>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</si>
  <si>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</si>
  <si>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</si>
  <si>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</si>
  <si>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</si>
  <si>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</si>
  <si>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</si>
  <si>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</si>
  <si>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</si>
  <si>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</si>
  <si>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</si>
  <si>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</si>
  <si>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</si>
  <si>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</si>
  <si>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</si>
  <si>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</si>
  <si>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</si>
  <si>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</si>
  <si>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</si>
  <si>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</si>
  <si>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</si>
  <si>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</si>
  <si>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</si>
  <si>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</si>
  <si>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</si>
  <si>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</si>
  <si>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</si>
  <si>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</si>
  <si>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</si>
  <si>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</si>
  <si>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</si>
  <si>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</si>
  <si>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</si>
  <si>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</si>
  <si>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</si>
  <si>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</si>
  <si>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</si>
  <si>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</si>
  <si>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</si>
  <si>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</si>
  <si>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</si>
  <si>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</si>
  <si>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</si>
  <si>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</si>
  <si>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</si>
  <si>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</si>
  <si>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</si>
  <si>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</si>
  <si>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</si>
  <si>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</si>
  <si>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</si>
  <si>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</si>
  <si>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</si>
  <si>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</si>
  <si>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</si>
  <si>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</si>
  <si>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</si>
  <si>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</si>
  <si>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</si>
  <si>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</si>
  <si>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</si>
  <si>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</si>
  <si>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</si>
  <si>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</si>
  <si>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</si>
  <si>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</si>
  <si>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</si>
  <si>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</si>
  <si>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</si>
  <si>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</si>
  <si>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</si>
  <si>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</si>
  <si>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</si>
  <si>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</si>
  <si>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</si>
  <si>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</si>
  <si>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</si>
  <si>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</si>
  <si>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</si>
  <si>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</si>
  <si>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</si>
  <si>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</si>
  <si>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</si>
  <si>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</si>
  <si>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</si>
  <si>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</si>
  <si>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</si>
  <si>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</si>
  <si>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</si>
  <si>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</si>
  <si>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</si>
  <si>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</si>
  <si>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</si>
  <si>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</si>
  <si>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</si>
  <si>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</si>
  <si>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</si>
  <si>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</si>
  <si>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</si>
  <si>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</si>
  <si>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</si>
  <si>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</si>
  <si>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</si>
  <si>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</si>
  <si>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</si>
  <si>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</si>
  <si>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</si>
  <si>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</si>
  <si>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</si>
  <si>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</si>
  <si>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</si>
  <si>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</si>
  <si>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</si>
  <si>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</si>
  <si>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</si>
  <si>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</si>
  <si>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</si>
  <si>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</si>
  <si>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</si>
  <si>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</si>
  <si>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</si>
  <si>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</si>
  <si>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</si>
  <si>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</si>
  <si>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</si>
  <si>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</si>
  <si>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</si>
  <si>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</si>
  <si>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</si>
  <si>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</si>
  <si>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</si>
  <si>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</si>
  <si>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</si>
  <si>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</si>
  <si>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</si>
  <si>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</si>
  <si>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</si>
  <si>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</si>
  <si>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</si>
  <si>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</si>
  <si>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</si>
  <si>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</si>
  <si>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</si>
  <si>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</si>
  <si>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</si>
  <si>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</si>
  <si>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</si>
  <si>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</si>
  <si>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</si>
  <si>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</si>
  <si>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</si>
  <si>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</si>
  <si>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</si>
  <si>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</si>
  <si>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</si>
  <si>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</si>
  <si>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</si>
  <si>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</si>
  <si>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</si>
  <si>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</si>
  <si>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</si>
  <si>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</si>
  <si>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</si>
  <si>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</si>
  <si>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</si>
  <si>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</si>
  <si>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</si>
  <si>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</si>
  <si>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</si>
  <si>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</si>
  <si>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</si>
  <si>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</si>
  <si>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</si>
  <si>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</si>
  <si>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</si>
  <si>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</si>
  <si>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</si>
  <si>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</si>
  <si>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</si>
  <si>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</si>
  <si>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</si>
  <si>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</si>
  <si>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</si>
  <si>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</si>
  <si>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</si>
  <si>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</si>
  <si>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</si>
  <si>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</si>
  <si>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</si>
  <si>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</si>
  <si>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</si>
  <si>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</si>
  <si>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</si>
  <si>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</si>
  <si>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</si>
  <si>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</si>
  <si>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</si>
  <si>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</si>
  <si>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</si>
  <si>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</si>
  <si>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</si>
  <si>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</si>
  <si>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</si>
  <si>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</si>
  <si>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</si>
  <si>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</si>
  <si>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</si>
  <si>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</si>
  <si>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</si>
  <si>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</si>
  <si>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</si>
  <si>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</si>
  <si>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</si>
  <si>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</si>
  <si>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</si>
  <si>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</si>
  <si>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</si>
  <si>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</si>
  <si>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</si>
  <si>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</si>
  <si>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</si>
  <si>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</si>
  <si>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</si>
  <si>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</si>
  <si>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</si>
  <si>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</si>
  <si>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</si>
  <si>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</si>
  <si>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</si>
  <si>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</si>
  <si>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</si>
  <si>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</si>
  <si>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</si>
  <si>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</si>
  <si>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</si>
  <si>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</si>
  <si>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</si>
  <si>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</si>
  <si>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</si>
  <si>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</si>
  <si>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</si>
  <si>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</si>
  <si>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</si>
  <si>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</si>
  <si>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</si>
  <si>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</si>
  <si>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</si>
  <si>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</si>
  <si>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</si>
  <si>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</si>
  <si>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</si>
  <si>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</si>
  <si>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</si>
  <si>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</si>
  <si>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</si>
  <si>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</si>
  <si>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</si>
  <si>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</si>
  <si>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</si>
  <si>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</si>
  <si>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</si>
  <si>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</si>
  <si>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</si>
  <si>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</si>
  <si>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</si>
  <si>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</si>
  <si>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</si>
  <si>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</si>
  <si>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</si>
  <si>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</si>
  <si>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</si>
  <si>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</si>
  <si>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</si>
  <si>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</si>
  <si>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</si>
  <si>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</si>
  <si>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</si>
  <si>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</si>
  <si>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</si>
  <si>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</si>
  <si>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</si>
  <si>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</si>
  <si>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</si>
  <si>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</si>
  <si>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</si>
  <si>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</si>
  <si>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</si>
  <si>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</si>
  <si>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</si>
  <si>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</si>
  <si>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</si>
  <si>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</si>
  <si>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</si>
  <si>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</si>
  <si>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</si>
  <si>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</si>
  <si>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</si>
  <si>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</si>
  <si>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</si>
  <si>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</si>
  <si>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</si>
  <si>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</si>
  <si>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</si>
  <si>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</si>
  <si>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</si>
  <si>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</si>
  <si>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</si>
  <si>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</si>
  <si>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</si>
  <si>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</si>
  <si>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</si>
  <si>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</si>
  <si>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</si>
  <si>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</si>
  <si>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</si>
  <si>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</si>
  <si>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</si>
  <si>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</si>
  <si>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</si>
  <si>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</si>
  <si>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</si>
  <si>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</si>
  <si>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</si>
  <si>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</si>
  <si>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</si>
  <si>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</si>
  <si>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</si>
  <si>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</si>
  <si>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</si>
  <si>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</si>
  <si>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</si>
  <si>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</si>
  <si>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</si>
  <si>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</si>
  <si>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</si>
  <si>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</si>
  <si>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</si>
  <si>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</si>
  <si>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</si>
  <si>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</si>
  <si>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</si>
  <si>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</si>
  <si>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</si>
  <si>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</si>
  <si>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</si>
  <si>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</si>
  <si>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</si>
  <si>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</si>
  <si>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</si>
  <si>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</si>
  <si>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</si>
  <si>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</si>
  <si>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</si>
  <si>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</si>
  <si>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</si>
  <si>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</si>
  <si>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</si>
  <si>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</si>
  <si>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</si>
  <si>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</si>
  <si>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</si>
  <si>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</si>
  <si>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</si>
  <si>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</si>
  <si>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</si>
  <si>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</si>
  <si>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</si>
  <si>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</si>
  <si>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</si>
  <si>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</si>
  <si>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</si>
  <si>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</si>
  <si>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</si>
  <si>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</si>
  <si>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</si>
  <si>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</si>
  <si>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</si>
  <si>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</si>
  <si>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</si>
  <si>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</si>
  <si>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</si>
  <si>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</si>
  <si>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</si>
  <si>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</si>
  <si>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</si>
  <si>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</si>
  <si>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</si>
  <si>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</si>
  <si>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</si>
  <si>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</si>
  <si>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</si>
  <si>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</si>
  <si>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</si>
  <si>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</si>
  <si>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</si>
  <si>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</si>
  <si>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</si>
  <si>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</si>
  <si>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</si>
  <si>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</si>
  <si>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</si>
  <si>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</si>
  <si>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</si>
  <si>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</si>
  <si>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</si>
  <si>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</si>
  <si>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</si>
  <si>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</si>
  <si>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</si>
  <si>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</si>
  <si>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</si>
  <si>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</si>
  <si>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</si>
  <si>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</si>
  <si>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</si>
  <si>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</si>
  <si>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</si>
  <si>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</si>
  <si>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</si>
  <si>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</si>
  <si>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</si>
  <si>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</si>
  <si>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</si>
  <si>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</si>
  <si>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</si>
  <si>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</si>
  <si>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</si>
  <si>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</si>
  <si>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</si>
  <si>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</si>
  <si>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</si>
  <si>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</si>
  <si>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</si>
  <si>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</si>
  <si>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</si>
  <si>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</si>
  <si>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</si>
  <si>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</si>
  <si>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</si>
  <si>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</si>
  <si>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</si>
  <si>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</si>
  <si>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</si>
  <si>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</si>
  <si>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</si>
  <si>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</si>
  <si>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</si>
  <si>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</si>
  <si>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</si>
  <si>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</si>
  <si>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</si>
  <si>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</si>
  <si>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</si>
  <si>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</si>
  <si>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</si>
  <si>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</si>
  <si>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</si>
  <si>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</si>
  <si>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</si>
  <si>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</si>
  <si>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</si>
  <si>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</si>
  <si>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</si>
  <si>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</si>
  <si>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</si>
  <si>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</si>
  <si>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</si>
  <si>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</si>
  <si>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</si>
  <si>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</si>
  <si>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</si>
  <si>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</si>
  <si>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</si>
  <si>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</si>
  <si>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</si>
  <si>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</si>
  <si>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</si>
  <si>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</si>
  <si>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</si>
  <si>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</si>
  <si>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</si>
  <si>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</si>
  <si>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</si>
  <si>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</si>
  <si>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</si>
  <si>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</si>
  <si>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</si>
  <si>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</si>
  <si>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</si>
  <si>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</si>
  <si>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</si>
  <si>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</si>
  <si>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</si>
  <si>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</si>
  <si>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</si>
  <si>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</si>
  <si>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</si>
  <si>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</si>
  <si>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</si>
  <si>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</si>
  <si>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</si>
  <si>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</si>
  <si>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</si>
  <si>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</si>
  <si>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</si>
  <si>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</si>
  <si>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</si>
  <si>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</si>
  <si>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</si>
  <si>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</si>
  <si>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</si>
  <si>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</si>
  <si>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</si>
  <si>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</si>
  <si>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</si>
  <si>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</si>
  <si>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</si>
  <si>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</si>
  <si>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</si>
  <si>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</si>
  <si>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</si>
  <si>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</si>
  <si>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</si>
  <si>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</si>
  <si>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</si>
  <si>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</si>
  <si>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</si>
  <si>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</si>
  <si>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</si>
  <si>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</si>
  <si>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</si>
  <si>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</si>
  <si>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</si>
  <si>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</si>
  <si>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</si>
  <si>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</si>
  <si>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</si>
  <si>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</si>
  <si>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</si>
  <si>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</si>
  <si>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</si>
  <si>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</si>
  <si>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</si>
  <si>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</si>
  <si>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</si>
  <si>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</si>
  <si>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</si>
  <si>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</si>
  <si>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</si>
  <si>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</si>
  <si>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</si>
  <si>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</si>
  <si>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</si>
  <si>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</si>
  <si>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</si>
  <si>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</si>
  <si>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</si>
  <si>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</si>
  <si>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</si>
  <si>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</si>
  <si>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</si>
  <si>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</si>
  <si>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</si>
  <si>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</si>
  <si>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</si>
  <si>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</si>
  <si>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</si>
  <si>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</si>
  <si>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</si>
  <si>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</si>
  <si>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</si>
  <si>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</si>
  <si>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</si>
  <si>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</si>
  <si>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</si>
  <si>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</si>
  <si>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</si>
  <si>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</si>
  <si>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</si>
  <si>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</si>
  <si>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</si>
  <si>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</si>
  <si>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</si>
  <si>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</si>
  <si>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</si>
  <si>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</si>
  <si>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</si>
  <si>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</si>
  <si>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</si>
  <si>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</si>
  <si>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</si>
  <si>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</si>
  <si>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</si>
  <si>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</si>
  <si>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</si>
  <si>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</si>
  <si>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</si>
  <si>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</si>
  <si>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</si>
  <si>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</si>
  <si>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</si>
  <si>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</si>
  <si>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</si>
  <si>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</si>
  <si>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</si>
  <si>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</si>
  <si>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</si>
  <si>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</si>
  <si>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</si>
  <si>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</si>
  <si>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</si>
  <si>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</si>
  <si>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</si>
  <si>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</si>
  <si>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</si>
  <si>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</si>
  <si>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</si>
  <si>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</si>
  <si>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</si>
  <si>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</si>
  <si>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</si>
  <si>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</si>
  <si>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</si>
  <si>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</si>
  <si>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</si>
  <si>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</si>
  <si>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</si>
  <si>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</si>
  <si>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</si>
  <si>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</si>
  <si>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</si>
  <si>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</si>
  <si>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</si>
  <si>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</si>
  <si>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</si>
  <si>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</si>
  <si>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</si>
  <si>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</si>
  <si>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</si>
  <si>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</si>
  <si>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</si>
  <si>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</si>
  <si>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</si>
  <si>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</si>
  <si>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</si>
  <si>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</si>
  <si>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</si>
  <si>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</si>
  <si>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</si>
  <si>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</si>
  <si>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</si>
  <si>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</si>
  <si>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</si>
  <si>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</si>
  <si>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</si>
  <si>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</si>
  <si>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</si>
  <si>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</si>
  <si>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</si>
  <si>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</si>
  <si>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</si>
  <si>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</si>
  <si>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</si>
  <si>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</si>
  <si>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</si>
  <si>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</si>
  <si>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</si>
  <si>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</si>
  <si>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</si>
  <si>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</si>
  <si>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</si>
  <si>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</si>
  <si>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</si>
  <si>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</si>
  <si>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</si>
  <si>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</si>
  <si>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</si>
  <si>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</si>
  <si>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</si>
  <si>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</si>
  <si>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</si>
  <si>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</si>
  <si>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</si>
  <si>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</si>
  <si>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</si>
  <si>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</si>
  <si>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</si>
  <si>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</si>
  <si>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</si>
  <si>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</si>
  <si>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</si>
  <si>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</si>
  <si>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</si>
  <si>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</si>
  <si>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</si>
  <si>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</si>
  <si>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</si>
  <si>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</si>
  <si>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</si>
  <si>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</si>
  <si>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</si>
  <si>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</si>
  <si>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</si>
  <si>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</si>
  <si>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</si>
  <si>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</si>
  <si>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</si>
  <si>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</si>
  <si>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</si>
  <si>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</si>
  <si>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</si>
  <si>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</si>
  <si>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</si>
  <si>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</si>
  <si>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</si>
  <si>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</si>
  <si>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</si>
  <si>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</si>
  <si>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</si>
  <si>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</si>
  <si>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</si>
  <si>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</si>
  <si>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</si>
  <si>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</si>
  <si>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</si>
  <si>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</si>
  <si>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</si>
  <si>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</si>
  <si>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</si>
  <si>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</si>
  <si>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</si>
  <si>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</si>
  <si>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</si>
  <si>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</si>
  <si>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</si>
  <si>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</si>
  <si>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</si>
  <si>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</si>
  <si>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</si>
  <si>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</si>
  <si>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</si>
  <si>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</si>
  <si>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</si>
  <si>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</si>
  <si>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</si>
  <si>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</si>
  <si>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</si>
  <si>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</si>
  <si>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</si>
  <si>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</si>
  <si>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</si>
  <si>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</si>
  <si>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</si>
  <si>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</si>
  <si>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</si>
  <si>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</si>
  <si>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</si>
  <si>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</si>
  <si>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</si>
  <si>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</si>
  <si>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</si>
  <si>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</si>
  <si>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</si>
  <si>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</si>
  <si>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</si>
  <si>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</si>
  <si>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</si>
  <si>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</si>
  <si>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</si>
  <si>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</si>
  <si>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</si>
  <si>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</si>
  <si>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</si>
  <si>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</si>
  <si>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</si>
  <si>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</si>
  <si>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</si>
  <si>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</si>
  <si>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</si>
  <si>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</si>
  <si>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</si>
  <si>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</si>
  <si>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</si>
  <si>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</si>
  <si>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</si>
  <si>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</si>
  <si>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</si>
  <si>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</si>
  <si>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</si>
  <si>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</si>
  <si>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</si>
  <si>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</si>
  <si>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</si>
  <si>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</si>
  <si>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</si>
  <si>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</si>
  <si>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</si>
  <si>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</si>
  <si>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</si>
  <si>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</si>
  <si>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</si>
  <si>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</si>
  <si>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</si>
  <si>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</si>
  <si>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</si>
  <si>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</si>
  <si>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</si>
  <si>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</si>
  <si>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</si>
  <si>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</si>
  <si>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</si>
  <si>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</si>
  <si>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</si>
  <si>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</si>
  <si>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</si>
  <si>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</si>
  <si>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</si>
  <si>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</si>
  <si>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</si>
  <si>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</si>
  <si>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</si>
  <si>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</si>
  <si>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</si>
  <si>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</si>
  <si>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</si>
  <si>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</si>
  <si>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</si>
  <si>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</si>
  <si>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</si>
  <si>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</si>
  <si>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</si>
  <si>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</si>
  <si>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</si>
  <si>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</si>
  <si>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</si>
  <si>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</si>
  <si>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</si>
  <si>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</si>
  <si>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</si>
  <si>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</si>
  <si>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</si>
  <si>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</si>
  <si>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</si>
  <si>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</si>
  <si>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</si>
  <si>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</si>
  <si>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</si>
  <si>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</si>
  <si>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</si>
  <si>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</si>
  <si>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</si>
  <si>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</si>
  <si>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</si>
  <si>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</si>
  <si>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</si>
  <si>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</si>
  <si>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</si>
  <si>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</si>
  <si>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</si>
  <si>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</si>
  <si>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</si>
  <si>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</si>
  <si>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</si>
  <si>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</si>
  <si>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</si>
  <si>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</si>
  <si>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</si>
  <si>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</si>
  <si>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</si>
  <si>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</si>
  <si>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</si>
  <si>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</si>
  <si>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</si>
  <si>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</si>
  <si>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</si>
  <si>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</si>
  <si>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</si>
  <si>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</si>
  <si>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</si>
  <si>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</si>
  <si>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</si>
  <si>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</si>
  <si>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</si>
  <si>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</si>
  <si>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</si>
  <si>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</si>
  <si>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</si>
  <si>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</si>
  <si>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</si>
  <si>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</si>
  <si>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</si>
  <si>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</si>
  <si>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</si>
  <si>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</si>
  <si>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</si>
  <si>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</si>
  <si>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</si>
  <si>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</si>
  <si>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</si>
  <si>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</si>
  <si>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</si>
  <si>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</si>
  <si>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</si>
  <si>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</si>
  <si>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</si>
  <si>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</si>
  <si>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</si>
  <si>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</si>
  <si>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</si>
  <si>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</si>
  <si>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</si>
  <si>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</si>
  <si>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</si>
  <si>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</si>
  <si>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</si>
  <si>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</si>
  <si>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</si>
  <si>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</si>
  <si>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</si>
  <si>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</si>
  <si>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</si>
  <si>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</si>
  <si>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</si>
  <si>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</si>
  <si>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</si>
  <si>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</si>
  <si>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</si>
  <si>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</si>
  <si>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</si>
  <si>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</si>
  <si>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</si>
  <si>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</si>
  <si>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</si>
  <si>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</si>
  <si>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</si>
  <si>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</si>
  <si>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</si>
  <si>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</si>
  <si>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</si>
  <si>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</si>
  <si>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</si>
  <si>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</si>
  <si>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</si>
  <si>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</si>
  <si>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</si>
  <si>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</si>
  <si>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</si>
  <si>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</si>
  <si>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</si>
  <si>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</si>
  <si>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</si>
  <si>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</si>
  <si>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</si>
  <si>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</si>
  <si>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</si>
  <si>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</si>
  <si>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</si>
  <si>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</si>
  <si>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</si>
  <si>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</si>
  <si>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</si>
  <si>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</si>
  <si>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</si>
  <si>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</si>
  <si>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</si>
  <si>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</si>
  <si>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</si>
  <si>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</si>
  <si>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</si>
  <si>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</si>
  <si>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</si>
  <si>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</si>
  <si>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</si>
  <si>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</si>
  <si>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</si>
  <si>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</si>
  <si>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</si>
  <si>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</si>
  <si>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</si>
  <si>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</si>
  <si>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</si>
  <si>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</si>
  <si>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</si>
  <si>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</si>
  <si>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</si>
  <si>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</si>
  <si>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</si>
  <si>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</si>
  <si>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</si>
  <si>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</si>
  <si>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</si>
  <si>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</si>
  <si>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</si>
  <si>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</si>
  <si>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</si>
  <si>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</si>
  <si>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</si>
  <si>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</si>
  <si>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</si>
  <si>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</si>
  <si>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</si>
  <si>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</si>
  <si>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</si>
  <si>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</si>
  <si>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</si>
  <si>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</si>
  <si>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</si>
  <si>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</si>
  <si>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</si>
  <si>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</si>
  <si>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</si>
  <si>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</si>
  <si>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</si>
  <si>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</si>
  <si>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</si>
  <si>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</si>
  <si>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</si>
  <si>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</si>
  <si>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</si>
  <si>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</si>
  <si>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</si>
  <si>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</si>
  <si>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</si>
  <si>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</si>
  <si>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</si>
  <si>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</si>
  <si>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</si>
  <si>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</si>
  <si>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</si>
  <si>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</si>
  <si>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</si>
  <si>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</si>
  <si>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</si>
  <si>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</si>
  <si>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</si>
  <si>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</si>
  <si>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</si>
  <si>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</si>
  <si>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</si>
  <si>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</si>
  <si>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</si>
  <si>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</si>
  <si>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</si>
  <si>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</si>
  <si>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</si>
  <si>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</si>
  <si>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</si>
  <si>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</si>
  <si>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</si>
  <si>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</si>
  <si>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</si>
  <si>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</si>
  <si>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</si>
  <si>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</si>
  <si>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</si>
  <si>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</si>
  <si>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</si>
  <si>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</si>
  <si>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</si>
  <si>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</si>
  <si>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</si>
  <si>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</si>
  <si>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</si>
  <si>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</si>
  <si>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</si>
  <si>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</si>
  <si>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</si>
  <si>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</si>
  <si>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</si>
  <si>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</si>
  <si>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</si>
  <si>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</si>
  <si>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</si>
  <si>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</si>
  <si>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</si>
  <si>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</si>
  <si>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</si>
  <si>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</si>
  <si>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</si>
  <si>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</si>
  <si>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</si>
  <si>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</si>
  <si>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</si>
  <si>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</si>
  <si>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</si>
  <si>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</si>
  <si>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</si>
  <si>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</si>
  <si>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</si>
  <si>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</si>
  <si>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</si>
  <si>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</si>
  <si>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</si>
  <si>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</si>
  <si>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</si>
  <si>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</si>
  <si>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</si>
  <si>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</si>
  <si>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</si>
  <si>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</si>
  <si>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</si>
  <si>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</si>
  <si>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</si>
  <si>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</si>
  <si>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</si>
  <si>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</si>
  <si>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</si>
  <si>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</si>
  <si>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</si>
  <si>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</si>
  <si>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</si>
  <si>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</si>
  <si>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</si>
  <si>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</si>
  <si>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</si>
  <si>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</si>
  <si>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</si>
  <si>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</si>
  <si>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</si>
  <si>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</si>
  <si>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</si>
  <si>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</si>
  <si>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</si>
  <si>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</si>
  <si>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</si>
  <si>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</si>
  <si>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</si>
  <si>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</si>
  <si>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</si>
  <si>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</si>
  <si>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</si>
  <si>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</si>
  <si>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</si>
  <si>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</si>
  <si>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</si>
  <si>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</si>
  <si>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</si>
  <si>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</si>
  <si>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</si>
  <si>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</si>
  <si>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</si>
  <si>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</si>
  <si>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</si>
  <si>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</si>
  <si>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</si>
  <si>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</si>
  <si>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</si>
  <si>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</si>
  <si>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</si>
  <si>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</si>
  <si>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</si>
  <si>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</si>
  <si>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</si>
  <si>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</si>
  <si>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</si>
  <si>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</si>
  <si>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</si>
  <si>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</si>
  <si>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</si>
  <si>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</si>
  <si>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</si>
  <si>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</si>
  <si>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</si>
  <si>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</si>
  <si>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</si>
  <si>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</si>
  <si>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</si>
  <si>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</si>
  <si>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</si>
  <si>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</si>
  <si>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</si>
  <si>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</si>
  <si>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</si>
  <si>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</si>
  <si>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</si>
  <si>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</si>
  <si>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</si>
  <si>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</si>
  <si>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</si>
  <si>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</si>
  <si>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</si>
  <si>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</si>
  <si>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</si>
  <si>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</si>
  <si>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</si>
  <si>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</si>
  <si>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</si>
  <si>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</si>
  <si>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</si>
  <si>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</si>
  <si>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</si>
  <si>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</si>
  <si>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</si>
  <si>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</si>
  <si>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</si>
  <si>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</si>
  <si>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</si>
  <si>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</si>
  <si>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</si>
  <si>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</si>
  <si>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</si>
  <si>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</si>
  <si>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</si>
  <si>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</si>
  <si>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</si>
  <si>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</si>
  <si>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</si>
  <si>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</si>
  <si>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</si>
  <si>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</si>
  <si>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</si>
  <si>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</si>
  <si>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</si>
  <si>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</si>
  <si>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</si>
  <si>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</si>
  <si>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</si>
  <si>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</si>
  <si>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</si>
  <si>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</si>
  <si>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</si>
  <si>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</si>
  <si>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</si>
  <si>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</si>
  <si>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</si>
  <si>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</si>
  <si>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</si>
  <si>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</si>
  <si>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</si>
  <si>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</si>
  <si>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</si>
  <si>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</si>
  <si>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</si>
  <si>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</si>
  <si>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</si>
  <si>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</si>
  <si>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</si>
  <si>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</si>
  <si>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</si>
  <si>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</si>
  <si>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</si>
  <si>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</si>
  <si>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</si>
  <si>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</si>
  <si>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</si>
  <si>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</si>
  <si>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</si>
  <si>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</si>
  <si>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</si>
  <si>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</si>
  <si>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</si>
  <si>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</si>
  <si>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</si>
  <si>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</si>
  <si>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</si>
  <si>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</si>
  <si>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</si>
  <si>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</si>
  <si>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</si>
  <si>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</si>
  <si>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</si>
  <si>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</si>
  <si>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</si>
  <si>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</si>
  <si>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</si>
  <si>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</si>
  <si>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</si>
  <si>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</si>
  <si>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</si>
  <si>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</si>
  <si>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</si>
  <si>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</si>
  <si>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</si>
  <si>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</si>
  <si>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</si>
  <si>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</si>
  <si>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</si>
  <si>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</si>
  <si>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</si>
  <si>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</si>
  <si>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</si>
  <si>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</si>
  <si>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</si>
  <si>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</si>
  <si>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</si>
  <si>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</si>
  <si>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</si>
  <si>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</si>
  <si>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</si>
  <si>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</si>
  <si>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</si>
  <si>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</si>
  <si>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</si>
  <si>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</si>
  <si>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</si>
  <si>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</si>
  <si>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</si>
  <si>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</si>
  <si>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</si>
  <si>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</si>
  <si>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</si>
  <si>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</si>
  <si>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</si>
  <si>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</si>
  <si>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</si>
  <si>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</si>
  <si>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</si>
  <si>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</si>
  <si>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</si>
  <si>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</si>
  <si>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</si>
  <si>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</si>
  <si>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</si>
  <si>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</si>
  <si>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</si>
  <si>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</si>
  <si>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</si>
  <si>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</si>
  <si>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</si>
  <si>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</si>
  <si>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</si>
  <si>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</si>
  <si>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</si>
  <si>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</si>
  <si>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</si>
  <si>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</si>
  <si>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</si>
  <si>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</si>
  <si>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</si>
  <si>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</si>
  <si>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</si>
  <si>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</si>
  <si>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</si>
  <si>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</si>
  <si>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</si>
  <si>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</si>
  <si>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</si>
  <si>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</si>
  <si>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</si>
  <si>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</si>
  <si>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</si>
  <si>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</si>
  <si>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</si>
  <si>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</si>
  <si>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</si>
  <si>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</si>
  <si>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</si>
  <si>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</si>
  <si>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</si>
  <si>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</si>
  <si>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</si>
  <si>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</si>
  <si>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</si>
  <si>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</si>
  <si>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</si>
  <si>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</si>
  <si>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</si>
  <si>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</si>
  <si>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</si>
  <si>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</si>
  <si>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</si>
  <si>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</si>
  <si>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</si>
  <si>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</si>
  <si>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</si>
  <si>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</si>
  <si>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</si>
  <si>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</si>
  <si>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</si>
  <si>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</si>
  <si>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</si>
  <si>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</si>
  <si>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</si>
  <si>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</si>
  <si>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</si>
  <si>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</si>
  <si>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</si>
  <si>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</si>
  <si>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</si>
  <si>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</si>
  <si>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</si>
  <si>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</si>
  <si>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</si>
  <si>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</si>
  <si>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</si>
  <si>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</si>
  <si>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</si>
  <si>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</si>
  <si>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</si>
  <si>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</si>
  <si>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</si>
  <si>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</si>
  <si>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</si>
  <si>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</si>
  <si>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</si>
  <si>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</si>
  <si>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</si>
  <si>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</si>
  <si>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</si>
  <si>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</si>
  <si>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</si>
  <si>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</si>
  <si>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</si>
  <si>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</si>
  <si>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</si>
  <si>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</si>
  <si>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</si>
  <si>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</si>
  <si>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</si>
  <si>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</si>
  <si>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</si>
  <si>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</si>
  <si>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</si>
  <si>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</si>
  <si>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</si>
  <si>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</si>
  <si>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</si>
  <si>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</si>
  <si>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</si>
  <si>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</si>
  <si>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</si>
  <si>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</si>
  <si>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</si>
  <si>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</si>
  <si>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</si>
  <si>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</si>
  <si>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</si>
  <si>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</si>
  <si>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</si>
  <si>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</si>
  <si>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</si>
  <si>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</si>
  <si>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</si>
  <si>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</si>
  <si>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</si>
  <si>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</si>
  <si>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</si>
  <si>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</si>
  <si>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</si>
  <si>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</si>
  <si>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</si>
  <si>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</si>
  <si>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</si>
  <si>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</si>
  <si>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</si>
  <si>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</si>
  <si>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</si>
  <si>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</si>
  <si>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</si>
  <si>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</si>
  <si>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</si>
  <si>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</si>
  <si>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</si>
  <si>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</si>
  <si>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</si>
  <si>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</si>
  <si>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</si>
  <si>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</si>
  <si>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</si>
  <si>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</si>
  <si>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</si>
  <si>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</si>
  <si>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</si>
  <si>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</si>
  <si>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</si>
  <si>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</si>
  <si>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</si>
  <si>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</si>
  <si>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</si>
  <si>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</si>
  <si>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</si>
  <si>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</si>
  <si>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</si>
  <si>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</si>
  <si>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</si>
  <si>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</si>
  <si>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</si>
  <si>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</si>
  <si>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</si>
  <si>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</si>
  <si>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</si>
  <si>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</si>
  <si>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</si>
  <si>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</si>
  <si>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</si>
  <si>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</si>
  <si>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</si>
  <si>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</si>
  <si>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</si>
  <si>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</si>
  <si>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</si>
  <si>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</si>
  <si>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</si>
  <si>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</si>
  <si>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</si>
  <si>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</si>
  <si>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</si>
  <si>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</si>
  <si>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</si>
  <si>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</si>
  <si>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</si>
  <si>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</si>
  <si>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</si>
  <si>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</si>
  <si>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</si>
  <si>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</si>
  <si>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</si>
  <si>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</si>
  <si>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</si>
  <si>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</si>
  <si>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</si>
  <si>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</si>
  <si>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</si>
  <si>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</si>
  <si>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</si>
  <si>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</si>
  <si>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</si>
  <si>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</si>
  <si>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</si>
  <si>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</si>
  <si>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</si>
  <si>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</si>
  <si>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</si>
  <si>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</si>
  <si>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</si>
  <si>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</si>
  <si>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</si>
  <si>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</si>
  <si>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</si>
  <si>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</si>
  <si>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</si>
  <si>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</si>
  <si>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</si>
  <si>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</si>
  <si>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</si>
  <si>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</si>
  <si>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</si>
  <si>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</si>
  <si>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</si>
  <si>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</si>
  <si>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</si>
  <si>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</si>
  <si>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</si>
  <si>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</si>
  <si>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</si>
  <si>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</si>
  <si>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</si>
  <si>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</si>
  <si>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</si>
  <si>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</si>
  <si>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</si>
  <si>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</si>
  <si>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</si>
  <si>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</si>
  <si>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</si>
  <si>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</si>
  <si>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</si>
  <si>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</si>
  <si>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</si>
  <si>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</si>
  <si>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</si>
  <si>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</si>
  <si>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</si>
  <si>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</si>
  <si>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</si>
  <si>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</si>
  <si>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</si>
  <si>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</si>
  <si>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</si>
  <si>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</si>
  <si>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</si>
  <si>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</si>
  <si>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</si>
  <si>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</si>
  <si>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</si>
  <si>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</si>
  <si>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</si>
  <si>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</si>
  <si>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</si>
  <si>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</si>
  <si>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</si>
  <si>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</si>
  <si>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</si>
  <si>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</si>
  <si>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</si>
  <si>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</si>
  <si>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</si>
  <si>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</si>
  <si>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</si>
  <si>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</si>
  <si>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</si>
  <si>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</si>
  <si>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</si>
  <si>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</si>
  <si>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</si>
  <si>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</si>
  <si>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</si>
  <si>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</si>
  <si>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</si>
  <si>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</si>
  <si>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</si>
  <si>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</si>
  <si>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</si>
  <si>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</si>
  <si>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</si>
  <si>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</si>
  <si>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</si>
  <si>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</si>
  <si>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</si>
  <si>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</si>
  <si>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</si>
  <si>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</si>
  <si>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</si>
  <si>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</si>
  <si>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</si>
  <si>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</si>
  <si>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</si>
  <si>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</si>
  <si>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</si>
  <si>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</si>
  <si>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</si>
  <si>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</si>
  <si>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</si>
  <si>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</si>
  <si>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</si>
  <si>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</si>
  <si>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</si>
  <si>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</si>
  <si>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</si>
  <si>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</si>
  <si>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</si>
  <si>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</si>
  <si>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</si>
  <si>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</si>
  <si>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</si>
  <si>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</si>
  <si>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</si>
  <si>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</si>
  <si>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</si>
  <si>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</si>
  <si>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</si>
  <si>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</si>
  <si>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</si>
  <si>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</si>
  <si>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</si>
  <si>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</si>
  <si>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</si>
  <si>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</si>
  <si>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</si>
  <si>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</si>
  <si>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</si>
  <si>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</si>
  <si>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</si>
  <si>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</si>
  <si>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</si>
  <si>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</si>
  <si>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</si>
  <si>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</si>
  <si>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</si>
  <si>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</si>
  <si>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</si>
  <si>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</si>
  <si>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</si>
  <si>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</si>
  <si>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</si>
  <si>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</si>
  <si>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</si>
  <si>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</si>
  <si>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</si>
  <si>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</si>
  <si>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</si>
  <si>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</si>
  <si>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</si>
  <si>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</si>
  <si>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</si>
  <si>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</si>
  <si>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</si>
  <si>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</si>
  <si>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</si>
  <si>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</si>
  <si>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</si>
  <si>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</si>
  <si>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</si>
  <si>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</si>
  <si>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</si>
  <si>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</si>
  <si>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</si>
  <si>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</si>
  <si>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</si>
  <si>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</si>
  <si>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</si>
  <si>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</si>
  <si>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</si>
  <si>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</si>
  <si>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</si>
  <si>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</si>
  <si>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</si>
  <si>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</si>
  <si>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</si>
  <si>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</si>
  <si>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</si>
  <si>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</si>
  <si>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</si>
  <si>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</si>
  <si>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</si>
  <si>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</si>
  <si>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</si>
  <si>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</si>
  <si>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</si>
  <si>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</si>
  <si>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</si>
  <si>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</si>
  <si>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</si>
  <si>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</si>
  <si>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</si>
  <si>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</si>
  <si>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</si>
  <si>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</si>
  <si>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</si>
  <si>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</si>
  <si>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</si>
  <si>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</si>
  <si>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</si>
  <si>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</si>
  <si>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</si>
  <si>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</si>
  <si>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</si>
  <si>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</si>
  <si>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</si>
  <si>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</si>
  <si>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</si>
  <si>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</si>
  <si>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</si>
  <si>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</si>
  <si>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</si>
  <si>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</si>
  <si>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</si>
  <si>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</si>
  <si>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</si>
  <si>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</si>
  <si>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</si>
  <si>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</si>
  <si>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</si>
  <si>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</si>
  <si>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</si>
  <si>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</si>
  <si>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</si>
  <si>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</si>
  <si>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</si>
  <si>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</si>
  <si>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</si>
  <si>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</si>
  <si>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</si>
  <si>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</si>
  <si>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</si>
  <si>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</si>
  <si>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</si>
  <si>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</si>
  <si>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</si>
  <si>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</si>
  <si>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</si>
  <si>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</si>
  <si>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</si>
  <si>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</si>
  <si>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</si>
  <si>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</si>
  <si>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</si>
  <si>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</si>
  <si>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</si>
  <si>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</si>
  <si>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</si>
  <si>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</si>
  <si>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</si>
  <si>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</si>
  <si>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</si>
  <si>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</si>
  <si>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</si>
  <si>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</si>
  <si>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</si>
  <si>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</si>
  <si>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</si>
  <si>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</si>
  <si>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</si>
  <si>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</si>
  <si>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</si>
  <si>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</si>
  <si>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</si>
  <si>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</si>
  <si>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</si>
  <si>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</si>
  <si>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</si>
  <si>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</si>
  <si>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</si>
  <si>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</si>
  <si>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</si>
  <si>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</si>
  <si>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</si>
  <si>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</si>
  <si>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</si>
  <si>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</si>
  <si>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</si>
  <si>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</si>
  <si>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</si>
  <si>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</si>
  <si>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</si>
  <si>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</si>
  <si>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</si>
  <si>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</si>
  <si>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</si>
  <si>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</si>
  <si>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</si>
  <si>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</si>
  <si>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</si>
  <si>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</si>
  <si>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</si>
  <si>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</si>
  <si>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</si>
  <si>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</si>
  <si>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</si>
  <si>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</si>
  <si>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</si>
  <si>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</si>
  <si>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</si>
  <si>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</si>
  <si>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</si>
  <si>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</si>
  <si>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</si>
  <si>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</si>
  <si>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</si>
  <si>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</si>
  <si>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</si>
  <si>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</si>
  <si>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</si>
  <si>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</si>
  <si>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</si>
  <si>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</si>
  <si>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</si>
  <si>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</si>
  <si>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</si>
  <si>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</si>
  <si>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</si>
  <si>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</si>
  <si>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</si>
  <si>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</si>
  <si>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</si>
  <si>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</si>
  <si>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</si>
  <si>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</si>
  <si>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</si>
  <si>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</si>
  <si>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</si>
  <si>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</si>
  <si>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</si>
  <si>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</si>
  <si>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</si>
  <si>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</si>
  <si>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</si>
  <si>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</si>
  <si>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</si>
  <si>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</si>
  <si>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</si>
  <si>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</si>
  <si>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</si>
  <si>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</si>
  <si>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</si>
  <si>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</si>
  <si>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</si>
  <si>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</si>
  <si>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</si>
  <si>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</si>
  <si>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</si>
  <si>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</si>
  <si>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</si>
  <si>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</si>
  <si>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</si>
  <si>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</si>
  <si>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</si>
  <si>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</si>
  <si>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</si>
  <si>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</si>
  <si>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</si>
  <si>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</si>
  <si>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</si>
  <si>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</si>
  <si>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</si>
  <si>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</si>
  <si>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</si>
  <si>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</si>
  <si>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</si>
  <si>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</si>
  <si>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</si>
  <si>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</si>
  <si>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</si>
  <si>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</si>
  <si>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</si>
  <si>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</si>
  <si>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</si>
  <si>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</si>
  <si>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</si>
  <si>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</si>
  <si>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</si>
  <si>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</si>
  <si>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</si>
  <si>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</si>
  <si>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</si>
  <si>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</si>
  <si>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</si>
  <si>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</si>
  <si>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</si>
  <si>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</si>
  <si>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</si>
  <si>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</si>
  <si>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</si>
  <si>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</si>
  <si>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</si>
  <si>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</si>
  <si>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</si>
  <si>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</si>
  <si>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</si>
  <si>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</si>
  <si>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</si>
  <si>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</si>
  <si>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</si>
  <si>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</si>
  <si>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</si>
  <si>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</si>
  <si>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</si>
  <si>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</si>
  <si>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</si>
  <si>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</si>
  <si>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</si>
  <si>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</si>
  <si>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</si>
  <si>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</si>
  <si>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</si>
  <si>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</si>
  <si>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</si>
  <si>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</si>
  <si>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</si>
  <si>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</si>
  <si>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</si>
  <si>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</si>
  <si>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</si>
  <si>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</si>
  <si>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</si>
  <si>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</si>
  <si>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</si>
  <si>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</si>
  <si>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PCM-20251021-00001348</t>
  </si>
  <si>
    <t>Critical</t>
  </si>
  <si>
    <t xml:space="preserve">70 min </t>
  </si>
  <si>
    <t>PCM-20251021-00001352</t>
  </si>
  <si>
    <t xml:space="preserve">80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</si>
  <si>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</si>
  <si>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</si>
  <si>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</si>
  <si>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</si>
  <si>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</si>
  <si>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</si>
  <si>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</si>
  <si>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</si>
  <si>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</si>
  <si>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</si>
  <si>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</si>
  <si>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</si>
  <si>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</si>
  <si>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</si>
  <si>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</si>
  <si>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</si>
  <si>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</si>
  <si>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</si>
  <si>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</si>
  <si>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</si>
  <si>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</si>
  <si>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</si>
  <si>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</si>
  <si>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</si>
  <si>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</si>
  <si>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</si>
  <si>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</si>
  <si>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</si>
  <si>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</si>
  <si>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</si>
  <si>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</si>
  <si>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</si>
  <si>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</si>
  <si>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</si>
  <si>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</si>
  <si>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</si>
  <si>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</si>
  <si>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</si>
  <si>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</si>
  <si>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</si>
  <si>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</si>
  <si>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</si>
  <si>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</si>
  <si>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</si>
  <si>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</si>
  <si>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</si>
  <si>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</si>
  <si>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</si>
  <si>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</si>
  <si>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</si>
  <si>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</si>
  <si>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</si>
  <si>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</si>
  <si>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</si>
  <si>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</si>
  <si>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</si>
  <si>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</si>
  <si>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</si>
  <si>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</si>
  <si>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</si>
  <si>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</si>
  <si>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</si>
  <si>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</si>
  <si>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</si>
  <si>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</si>
  <si>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</si>
  <si>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</si>
  <si>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</si>
  <si>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</si>
  <si>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</si>
  <si>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</si>
  <si>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</si>
  <si>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</si>
  <si>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</si>
  <si>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</si>
  <si>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</si>
  <si>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</si>
  <si>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</si>
  <si>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</si>
  <si>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</si>
  <si>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</si>
  <si>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</si>
  <si>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</si>
  <si>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</si>
  <si>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</si>
  <si>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</si>
  <si>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</si>
  <si>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</si>
  <si>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</si>
  <si>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</si>
  <si>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</si>
  <si>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</si>
  <si>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</si>
  <si>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</si>
  <si>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</si>
  <si>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PCM-20251021-00001285</t>
  </si>
  <si>
    <t xml:space="preserve">EM team at site checking </t>
  </si>
  <si>
    <t>TT-20251021-01044 // NA</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</si>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</sst>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0" totalsRowShown="0" headerRowDxfId="31" dataDxfId="30" headerRowBorderDxfId="28" tableBorderDxfId="29">
  <autoFilter ref="A1:L5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288.60753981481685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4</v>
      </c>
      <c r="D3" s="136" t="s">
        <v>8232</v>
      </c>
      <c r="E3" s="137" t="s">
        <v>39001</v>
      </c>
      <c r="F3" s="138">
        <v>45951.523449074077</v>
      </c>
      <c r="G3" s="139">
        <f ca="1">IFERROR(NOW()-F3,"")</f>
        <v>3.2516666666197125E-2</v>
      </c>
      <c r="H3" s="138">
        <v>45951.515729166669</v>
      </c>
      <c r="I3" s="136" t="str">
        <f>IFERROR(VLOOKUP(D3,DB!A:F,6,0),"")</f>
        <v>SCECO</v>
      </c>
      <c r="J3" s="136" t="str">
        <f>IFERROR(VLOOKUP(D3,DB!A:G,7,0),"")</f>
        <v>No BB Design+Good</v>
      </c>
      <c r="K3" s="140" t="s">
        <v>39002</v>
      </c>
      <c r="L3" s="141" t="str">
        <f>IFERROR(VLOOKUP(D3,DB!A:I,9,0),"")</f>
        <v>Latis</v>
      </c>
      <c r="M3" s="67"/>
    </row>
    <row r="4" spans="1:15" ht="15" customHeight="1">
      <c r="A4" s="135" t="s">
        <v>39003</v>
      </c>
      <c r="B4" s="136" t="str">
        <f>IFERROR(VLOOKUP(D4,DB!A:K,11,0),"")</f>
        <v>R1</v>
      </c>
      <c r="C4" s="136">
        <v>1</v>
      </c>
      <c r="D4" s="136" t="s">
        <v>21035</v>
      </c>
      <c r="E4" s="137" t="s">
        <v>39001</v>
      </c>
      <c r="F4" s="138">
        <v>45951.524837962963</v>
      </c>
      <c r="G4" s="139">
        <f ca="1">IFERROR(NOW()-F4,"")</f>
        <v>3.1127777780056931E-2</v>
      </c>
      <c r="H4" s="138">
        <v>45951.519629629627</v>
      </c>
      <c r="I4" s="136" t="str">
        <f>IFERROR(VLOOKUP(D4,DB!A:F,6,0),"")</f>
        <v>Power Cube</v>
      </c>
      <c r="J4" s="136" t="str">
        <f>IFERROR(VLOOKUP(D4,DB!A:G,7,0),"")</f>
        <v>Vandalized+Good</v>
      </c>
      <c r="K4" s="140" t="s">
        <v>39004</v>
      </c>
      <c r="L4" s="141" t="str">
        <f>IFERROR(VLOOKUP(D4,DB!A:I,9,0),"")</f>
        <v>Latis</v>
      </c>
    </row>
    <row r="5" spans="1:15" ht="15" customHeight="1">
      <c r="A5" s="135"/>
      <c r="B5" s="136" t="str">
        <f>IFERROR(VLOOKUP(D5,DB!A:K,11,0),"")</f>
        <v/>
      </c>
      <c r="C5" s="136"/>
      <c r="D5" s="136"/>
      <c r="E5" s="137"/>
      <c r="F5" s="138"/>
      <c r="G5" s="139">
        <f ca="1">IFERROR(NOW()-F5,"")</f>
        <v>45951.555965740743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45951.555965740743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45951.555965740743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45951.555965740743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45951.555965740743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45951.555965740743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45951.555965740743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45951.555965740743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45951.555965740743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45951.555965740743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45951.555965740743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45951.555965740743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45951.555965740743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45951.555965740743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45951.555965740743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45951.555965740743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45951.555965740743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45951.555965740743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45951.555965740743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45951.555965740743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45951.555965740743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45951.555965740743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45951.555965740743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45951.555965740743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45951.555965740743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45951.555965740743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45951.555965740743</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45951.555965740743</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45951.555965740743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45951.555965740743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45951.555965740743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45951.555965740743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45951.555965740743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45951.555965740743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45951.555965740743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45951.555965740743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45951.555965740743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45951.555965740743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45951.555965740743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45951.555965740743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45951.555965740743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45951.555965740743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45951.555965740743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45951.555965740743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45951.555965740743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45951.555965740743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45951.555965740743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45951.555965740743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45951.555965740743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45951.555965740743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45951.555965740743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45951.555965740743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45951.555965740743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45951.555965740743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45951.555965740743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45951.555965740743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45951.555965740743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45951.555965740743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45951.555965740743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45951.555965740743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45951.555965740743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45951.555965740743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45951.555965740743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45951.555965740743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45951.555965740743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45951.555965740743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45951.555965740743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45951.555965740743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45951.555965740743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45951.555965740743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45951.555965740743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45951.555965740743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45951.555965740743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45951.555965740743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45951.555965740743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45951.555965740743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45951.555965740743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45951.555965740743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45951.555965740743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45951.555965740743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45951.555965740743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45951.555965740743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45951.555965740743</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45951.555965740743</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39001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144.82888240741158</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126.55612777778151</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7.0601902777780197</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45951.555965740743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45951.555965740743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45951.555965740743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45951.555965740743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45951.555965740743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45951.555965740743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45951.555965740743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45951.555965740743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45951.555965740743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45951.555965740743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45951.555965740743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45951.555965740743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45951.555965740743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45951.555965740743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45951.555965740743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45951.555965740743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45951.555965740743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45951.555965740743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45951.555965740743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45951.555965740743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45951.555965740743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45951.555965740743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45951.555965740743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45951.555965740743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45951.555965740743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45951.555965740743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45951.555965740743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45951.555965740743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45951.555965740743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45951.555965740743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45951.555965740743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45951.555965740743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45951.555965740743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45951.555965740743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45951.555965740743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45951.555965740743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45951.555965740743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45951.555965740743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45951.555965740743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45951.555965740743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45951.555965740743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45951.555965740743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45951.555965740743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45951.555965740743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45951.555965740743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45951.555965740743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45951.555965740743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45951.555965740743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45951.555965740743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45951.555965740743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45951.555965740743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45951.555965740743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45951.555965740743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45951.555965740743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45951.555965740743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45951.555965740743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45951.555965740743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45951.555965740743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45951.555965740743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45951.555965740743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45951.555965740743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45951.555965740743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45951.555965740743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45951.555965740743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45951.555965740743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45951.555965740743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45951.555965740743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45951.555965740743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45951.555965740743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45951.555965740743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45951.555965740743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45951.555965740743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45951.555965740743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45951.555965740743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45951.555965740743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45951.555965740743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45951.555965740743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45951.555965740743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45951.555965740743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45951.555965740743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45951.555965740743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45951.555965740743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45951.555965740743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45951.555965740743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45951.555965740743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45951.555965740743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45951.555965740743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45951.555965740743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45951.555965740743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45951.555965740743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45951.555965740743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45951.555965740743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45951.555965740743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45951.555965740743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45951.555965740743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45951.555965740743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45951.555965740743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45951.555965740743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45951.555965740743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45951.555965740743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45951.555965740743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45951.555965740743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45951.555965740743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45951.555965740743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45951.555965740743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45951.555965740743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45951.555965740743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45951.555965740743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45951.555965740743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45951.555965740743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45951.555965740743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45951.555965740743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45951.555965740743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45951.555965740743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45951.555965740743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45951.555965740743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45951.555965740743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45951.555965740743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45951.555965740743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45951.555965740743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45951.555965740743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45951.555965740743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45951.555965740743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45951.555965740743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45951.555965740743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45951.555965740743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45951.555965740743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45951.555965740743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45951.555965740743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45951.555965740743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45951.555965740743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45951.555965740743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45951.555965740743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45951.555965740743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45951.555965740743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45951.555965740743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45951.555965740743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45951.555965740743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45951.555965740743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45951.555965740743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45951.555965740743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45951.555965740743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45951.555965740743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45951.555965740743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45951.555965740743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45951.555965740743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45951.555965740743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45951.555965740743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45951.555965740743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45951.555965740743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45951.555965740743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45951.555965740743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45951.555965740743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45951.555965740743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45951.555965740743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45951.555965740743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45951.555965740743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45951.555965740743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45951.555965740743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45951.555965740743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45951.555965740743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45951.555965740743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45951.555965740743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45951.555965740743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45951.555965740743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45951.555965740743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45951.555965740743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45951.555965740743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45951.555965740743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45951.555965740743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45951.555965740743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45951.555965740743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45951.555965740743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45951.555965740743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45951.555965740743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45951.555965740743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45951.555965740743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45951.555965740743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45951.555965740743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45951.555965740743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45951.555965740743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45951.555965740743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45951.555965740743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45951.555965740743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45951.555965740743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45951.555965740743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45951.555965740743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45951.555965740743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45951.555965740743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45951.555965740743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45951.555965740743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45951.555965740743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45951.555965740743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45951.555965740743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45951.555965740743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45951.555965740743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45951.555965740743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45951.555965740743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45951.555965740743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45951.555965740743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45951.555965740743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45951.555965740743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45951.555965740743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45951.555965740743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45951.555965740743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45951.555965740743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45951.555965740743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45951.555965740743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45951.555965740743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45951.555965740743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45951.555965740743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45951.555965740743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45951.555965740743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45951.555965740743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45951.555965740743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45951.555965740743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45951.555965740743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45951.555965740743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45951.555965740743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45951.555965740743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45951.555965740743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45951.555965740743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45951.555965740743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45951.555965740743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45951.555965740743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45951.555965740743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45951.555965740743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45951.555965740743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45951.555965740743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45951.555965740743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45951.555965740743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45951.555965740743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45951.555965740743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45951.555965740743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45951.555965740743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45951.555965740743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45951.555965740743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45951.555965740743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45951.555965740743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45951.555965740743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45951.555965740743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45951.555965740743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45951.555965740743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45951.555965740743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45951.555965740743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45951.555965740743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45951.555965740743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45951.555965740743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45951.555965740743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45951.555965740743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45951.555965740743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45951.555965740743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45951.555965740743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45951.555965740743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45951.555965740743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45951.555965740743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45951.555965740743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45951.555965740743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45951.555965740743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45951.555965740743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45951.555965740743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45951.555965740743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45951.555965740743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45951.555965740743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45951.555965740743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45951.555965740743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45951.555965740743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45951.555965740743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45951.555965740743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45951.555965740743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45951.555965740743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45951.555965740743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45951.555965740743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45951.555965740743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45951.555965740743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45951.555965740743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45951.555965740743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45951.555965740743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45951.555965740743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45951.555965740743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45951.555965740743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45951.555965740743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45951.555965740743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45951.555965740743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45951.555965740743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45951.555965740743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45951.555965740743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45951.555965740743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45951.555965740743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45951.555965740743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45951.555965740743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45951.555965740743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45951.555965740743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45951.555965740743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45951.555965740743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45951.555965740743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45951.555965740743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45951.555965740743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45951.555965740743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45951.555965740743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45951.555965740743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45951.555965740743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45951.555965740743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45951.555965740743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45951.555965740743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45951.555965740743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45951.555965740743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45951.555965740743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45951.555965740743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45951.555965740743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45951.555965740743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45951.555965740743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45951.555965740743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45951.555965740743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45951.555965740743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45951.555965740743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45951.555965740743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45951.555965740743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45951.555965740743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45951.555965740743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45951.555965740743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45951.555965740743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45951.555965740743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45951.555965740743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45951.555965740743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45951.555965740743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45951.555965740743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45951.555965740743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45951.555965740743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45951.555965740743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45951.555965740743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45951.555965740743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45951.555965740743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45951.555965740743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45951.555965740743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45951.555965740743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45951.555965740743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45951.555965740743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45951.555965740743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45951.555965740743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45951.555965740743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45951.555965740743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45951.555965740743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45951.555965740743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45951.555965740743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45951.555965740743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45951.555965740743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45951.555965740743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45951.555965740743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45951.555965740743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45951.555965740743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45951.555965740743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45951.555965740743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45951.555965740743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45951.555965740743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45951.555965740743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45951.555965740743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45951.555965740743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45951.555965740743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45951.555965740743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45951.555965740743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45951.555965740743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45951.555965740743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45951.555965740743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45951.555965740743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45951.555965740743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45951.555965740743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45951.555965740743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45951.555965740743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45951.555965740743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45951.555965740743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45951.555965740743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45951.555965740743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45951.555965740743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45951.555965740743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45951.555965740743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45951.555965740743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45951.555965740743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45951.555965740743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45951.555965740743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45951.555965740743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45951.555965740743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45951.555965740743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45951.555965740743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45951.555965740743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45951.555965740743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45951.555965740743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45951.555965740743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45951.555965740743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45951.555965740743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45951.555965740743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45951.555965740743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45951.555965740743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45951.555965740743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45951.555965740743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45951.555965740743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45951.555965740743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45951.555965740743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45951.555965740743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45951.555965740743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45951.555965740743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45951.555965740743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45951.555965740743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45951.555965740743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45951.555965740743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45951.555965740743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45951.555965740743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45951.555965740743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45951.555965740743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45951.555965740743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45951.555965740743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45951.555965740743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45951.555965740743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45951.555965740743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45951.555965740743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45951.555965740743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45951.555965740743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45951.555965740743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45951.555965740743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45951.555965740743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45951.555965740743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45951.555965740743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45951.555965740743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45951.555965740743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45951.555965740743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45951.555965740743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45951.555965740743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45951.555965740743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45951.555965740743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45951.555965740743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45951.555965740743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45951.555965740743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45951.555965740743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45951.555965740743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45951.555965740743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45951.555965740743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45951.555965740743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45951.555965740743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45951.555965740743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45951.555965740743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45951.555965740743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45951.555965740743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45951.555965740743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45951.555965740743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45951.555965740743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45951.555965740743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45951.555965740743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45951.555965740743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45951.555965740743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45951.555965740743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45951.555965740743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45951.555965740743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45951.555965740743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45951.555965740743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45951.555965740743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45951.555965740743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45951.555965740743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45951.555965740743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45951.555965740743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45951.555965740743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45951.555965740743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45951.555965740743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45951.555965740743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45951.555965740743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45951.555965740743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45951.555965740743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45951.555965740743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45951.555965740743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45951.555965740743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45951.555965740743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45951.555965740743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45951.555965740743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45951.555965740743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45951.555965740743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45951.555965740743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45951.555965740743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45951.555965740743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45951.555965740743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45951.555965740743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45951.555965740743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45951.555965740743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45951.555965740743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45951.555965740743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45951.555965740743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45951.555965740743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45951.555965740743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45951.555965740743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45951.555965740743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45951.555965740743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45951.555965740743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45951.555965740743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45951.555965740743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45951.555965740743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45951.555965740743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45951.555965740743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45951.555965740743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45951.555965740743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45951.555965740743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45951.555965740743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45951.555965740743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45951.555965740743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45951.555965740743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45951.555965740743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45951.555965740743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45951.555965740743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45951.555965740743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45951.555965740743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45951.555965740743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45951.555965740743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45951.555965740743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45951.555965740743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45951.555965740743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45951.555965740743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45951.555965740743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45951.555965740743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45951.555965740743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45951.555965740743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45951.555965740743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45951.555965740743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45951.555965740743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45951.555965740743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45951.555965740743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45951.555965740743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45951.555965740743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45951.555965740743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45951.555965740743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45951.555965740743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45951.555965740743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45951.555965740743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45951.555965740743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45951.555965740743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45951.555965740743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45951.555965740743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45951.555965740743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45951.555965740743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45951.555965740743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45951.555965740743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45951.555965740743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45951.555965740743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45951.555965740743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45951.555965740743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45951.555965740743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45951.555965740743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45951.555965740743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45951.555965740743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45951.555965740743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45951.555965740743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45951.555965740743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45951.555965740743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45951.555965740743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45951.555965740743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45951.555965740743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45951.555965740743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45951.555965740743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45951.555965740743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45951.555965740743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45951.555965740743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45951.555965740743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45951.555965740743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45951.555965740743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45951.555965740743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45951.555965740743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45951.555965740743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45951.555965740743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45951.555965740743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45951.555965740743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45951.555965740743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45951.555965740743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45951.555965740743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45951.555965740743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45951.555965740743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45951.555965740743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45951.555965740743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45951.555965740743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45951.555965740743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45951.555965740743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45951.555965740743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45951.555965740743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45951.555965740743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45951.555965740743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45951.555965740743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45951.555965740743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45951.555965740743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45951.555965740743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45951.555965740743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45951.555965740743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45951.555965740743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45951.555965740743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45951.555965740743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45951.555965740743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45951.555965740743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45951.555965740743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45951.555965740743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45951.555965740743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45951.555965740743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45951.555965740743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45951.555965740743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45951.555965740743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45951.555965740743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45951.555965740743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45951.555965740743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45951.555965740743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45951.555965740743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45951.555965740743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45951.555965740743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45951.555965740743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45951.555965740743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45951.555965740743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45951.555965740743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45951.555965740743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45951.555965740743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45951.555965740743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45951.555965740743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45951.555965740743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45951.555965740743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45951.555965740743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45951.555965740743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45951.555965740743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45951.555965740743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45951.555965740743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45951.555965740743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45951.555965740743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45951.555965740743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45951.555965740743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45951.555965740743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45951.555965740743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45951.555965740743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45951.555965740743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45951.555965740743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45951.555965740743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45951.555965740743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45951.555965740743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45951.555965740743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45951.555965740743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45951.555965740743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45951.555965740743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45951.555965740743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45951.555965740743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45951.555965740743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45951.555965740743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45951.555965740743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45951.555965740743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45951.555965740743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45951.555965740743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45951.555965740743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45951.555965740743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45951.555965740743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45951.555965740743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45951.555965740743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45951.555965740743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45951.555965740743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45951.555965740743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45951.555965740743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45951.555965740743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45951.555965740743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45951.555965740743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45951.555965740743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45951.555965740743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45951.555965740743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45951.555965740743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45951.555965740743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45951.555965740743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45951.555965740743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45951.555965740743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45951.555965740743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45951.555965740743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45951.555965740743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45951.555965740743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45951.555965740743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45951.555965740743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45951.555965740743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45951.555965740743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45951.555965740743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45951.555965740743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45951.555965740743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45951.555965740743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45951.555965740743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45951.555965740743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45951.555965740743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45951.555965740743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45951.555965740743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45951.555965740743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45951.555965740743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45951.555965740743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45951.555965740743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45951.555965740743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45951.555965740743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45951.555965740743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45951.555965740743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45951.555965740743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45951.555965740743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45951.555965740743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45951.555965740743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45951.555965740743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45951.555965740743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45951.555965740743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45951.555965740743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45951.555965740743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45951.555965740743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45951.555965740743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45951.555965740743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45951.555965740743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45951.555965740743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45951.555965740743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45951.555965740743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45951.555965740743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45951.555965740743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45951.555965740743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45951.555965740743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45951.555965740743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45951.555965740743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45951.555965740743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45951.555965740743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45951.555965740743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45951.555965740743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45951.555965740743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45951.555965740743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45951.555965740743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45951.555965740743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45951.555965740743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45951.555965740743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45951.555965740743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45951.555965740743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45951.555965740743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45951.555965740743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45951.555965740743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45951.555965740743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45951.555965740743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45951.555965740743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45951.555965740743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45951.555965740743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45951.555965740743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45951.555965740743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45951.555965740743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45951.555965740743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45951.555965740743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45951.555965740743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45951.555965740743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45951.555965740743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45951.555965740743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45951.555965740743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45951.555965740743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45951.555965740743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45951.555965740743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45951.555965740743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45951.555965740743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45951.555965740743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45951.555965740743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45951.555965740743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45951.555965740743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45951.555965740743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45951.555965740743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45951.555965740743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45951.555965740743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45951.555965740743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45951.555965740743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45951.555965740743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45951.555965740743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45951.555965740743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45951.555965740743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45951.555965740743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45951.555965740743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45951.555965740743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45951.555965740743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45951.555965740743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45951.555965740743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45951.555965740743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45951.555965740743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45951.555965740743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45951.555965740743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45951.555965740743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45951.555965740743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45951.555965740743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45951.555965740743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45951.555965740743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45951.555965740743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45951.555965740743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45951.555965740743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45951.555965740743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45951.555965740743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45951.555965740743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45951.555965740743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45951.555965740743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45951.555965740743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45951.555965740743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45951.555965740743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45951.555965740743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45951.555965740743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45951.555965740743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45951.555965740743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45951.555965740743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45951.555965740743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45951.555965740743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45951.555965740743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45951.555965740743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45951.555965740743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45951.555965740743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45951.555965740743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45951.555965740743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45951.555965740743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45951.555965740743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45951.555965740743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45951.555965740743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45951.555965740743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45951.555965740743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45951.555965740743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45951.555965740743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45951.555965740743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45951.555965740743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45951.555965740743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45951.555965740743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45951.555965740743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45951.555965740743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45951.555965740743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45951.555965740743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45951.555965740743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45951.555965740743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45951.555965740743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45951.555965740743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45951.555965740743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45951.555965740743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45951.555965740743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45951.555965740743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45951.555965740743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45951.555965740743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45951.555965740743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45951.555965740743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45951.555965740743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45951.555965740743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45951.555965740743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45951.555965740743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45951.555965740743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45951.555965740743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45951.555965740743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45951.555965740743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45951.555965740743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45951.555965740743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45951.555965740743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45951.555965740743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45951.555965740743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45951.555965740743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45951.555965740743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45951.555965740743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45951.555965740743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45951.555965740743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45951.555965740743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45951.555965740743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45951.555965740743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45951.555965740743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45951.555965740743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45951.555965740743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45951.555965740743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45951.555965740743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45951.555965740743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45951.555965740743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45951.555965740743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45951.555965740743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45951.555965740743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45951.555965740743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45951.555965740743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45951.555965740743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45951.555965740743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45951.555965740743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45951.555965740743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45951.555965740743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45951.555965740743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45951.555965740743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45951.555965740743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45951.555965740743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45951.555965740743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45951.555965740743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45951.555965740743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45951.555965740743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45951.555965740743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45951.555965740743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45951.555965740743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45951.555965740743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45951.555965740743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45951.555965740743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45951.555965740743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45951.555965740743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45951.555965740743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45951.555965740743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45951.555965740743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45951.555965740743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45951.555965740743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45951.555965740743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45951.555965740743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45951.555965740743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45951.555965740743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45951.555965740743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45951.555965740743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45951.555965740743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45951.555965740743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45951.555965740743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45951.555965740743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45951.555965740743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45951.555965740743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45951.555965740743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45951.555965740743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45951.555965740743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45951.555965740743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45951.555965740743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45951.555965740743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45951.555965740743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45951.555965740743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45951.555965740743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45951.555965740743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45951.555965740743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45951.555965740743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45951.555965740743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45951.555965740743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45951.555965740743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45951.555965740743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45951.555965740743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45951.555965740743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45951.555965740743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45951.555965740743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45951.555965740743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45951.555965740743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45951.555965740743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45951.555965740743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45951.555965740743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45951.555965740743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45951.555965740743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45951.555965740743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45951.555965740743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45951.555965740743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45951.555965740743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45951.555965740743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45951.555965740743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45951.555965740743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45951.555965740743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45951.555965740743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45951.555965740743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45951.555965740743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45951.555965740743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45951.555965740743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45951.555965740743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45951.555965740743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45951.555965740743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45951.555965740743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45951.555965740743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45951.555965740743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45951.555965740743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45951.555965740743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45951.555965740743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45951.555965740743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45951.555965740743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45951.555965740743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45951.555965740743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45951.555965740743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45951.555965740743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45951.555965740743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45951.555965740743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45951.555965740743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45951.555965740743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45951.555965740743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45951.555965740743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45951.555965740743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45951.555965740743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45951.555965740743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45951.555965740743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45951.555965740743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45951.555965740743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45951.555965740743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45951.555965740743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45951.555965740743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45951.555965740743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45951.555965740743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45951.555965740743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45951.555965740743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45951.555965740743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45951.555965740743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45951.555965740743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45951.555965740743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45951.555965740743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45951.555965740743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45951.555965740743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45951.555965740743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45951.555965740743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45951.555965740743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45951.555965740743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45951.555965740743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45951.555965740743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45951.555965740743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45951.555965740743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45951.555965740743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45951.555965740743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45951.555965740743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45951.555965740743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45951.555965740743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45951.555965740743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45951.555965740743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45951.555965740743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45951.555965740743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45951.555965740743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45951.555965740743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45951.555965740743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45951.555965740743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45951.555965740743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45951.555965740743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45951.555965740743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45951.555965740743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45951.555965740743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45951.555965740743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45951.555965740743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45951.555965740743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45951.555965740743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45951.555965740743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45951.555965740743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45951.555965740743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45951.555965740743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45951.555965740743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45951.555965740743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45951.555965740743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45951.555965740743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45951.555965740743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45951.555965740743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45951.555965740743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45951.555965740743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45951.555965740743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45951.555965740743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45951.555965740743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45951.555965740743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45951.555965740743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45951.555965740743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45951.555965740743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45951.555965740743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45951.555965740743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45951.555965740743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45951.555965740743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45951.555965740743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45951.555965740743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45951.555965740743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45951.555965740743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45951.555965740743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45951.555965740743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45951.555965740743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45951.555965740743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45951.555965740743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45951.555965740743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45951.555965740743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45951.555965740743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45951.555965740743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45951.555965740743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45951.555965740743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45951.555965740743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45951.555965740743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45951.555965740743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45951.555965740743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45951.555965740743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45951.555965740743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45951.555965740743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45951.555965740743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45951.555965740743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45951.555965740743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45951.555965740743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45951.555965740743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45951.555965740743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45951.555965740743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45951.555965740743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45951.555965740743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45951.555965740743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45951.555965740743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45951.555965740743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45951.555965740743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45951.555965740743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45951.555965740743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45951.555965740743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45951.555965740743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45951.555965740743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45951.555965740743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45951.555965740743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45951.555965740743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45951.555965740743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45951.555965740743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45951.555965740743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45951.555965740743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45951.555965740743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45951.555965740743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45951.555965740743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45951.555965740743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45951.555965740743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45951.555965740743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45951.555965740743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45951.555965740743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45951.555965740743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45951.555965740743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45951.555965740743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45951.555965740743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45951.555965740743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45951.555965740743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45951.555965740743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45951.555965740743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45951.555965740743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45951.555965740743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45951.555965740743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45951.555965740743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45951.555965740743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45951.555965740743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45951.555965740743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45951.555965740743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45951.555965740743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45951.555965740743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45951.555965740743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45951.555965740743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45951.555965740743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45951.555965740743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45951.555965740743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45951.555965740743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45951.555965740743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45951.555965740743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45951.555965740743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45951.555965740743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45951.555965740743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45951.555965740743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45951.555965740743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45951.555965740743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45951.555965740743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45951.555965740743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45951.555965740743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45951.555965740743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45951.555965740743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45951.555965740743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45951.555965740743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45951.555965740743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45951.555965740743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45951.555965740743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45951.555965740743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45951.555965740743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45951.555965740743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45951.555965740743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45951.555965740743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45951.555965740743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45951.555965740743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45951.555965740743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45951.555965740743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45951.555965740743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45951.555965740743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45951.555965740743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45951.555965740743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45951.555965740743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45951.555965740743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45951.555965740743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45951.555965740743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45951.555965740743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45951.555965740743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45951.555965740743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45951.555965740743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45951.555965740743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45951.555965740743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45951.555965740743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45951.555965740743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45951.555965740743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45951.555965740743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45951.555965740743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45951.555965740743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45951.555965740743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45951.555965740743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45951.555965740743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45951.555965740743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45951.555965740743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45951.555965740743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45951.555965740743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45951.555965740743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45951.555965740743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45951.555965740743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45951.555965740743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45951.555965740743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45951.555965740743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45951.555965740743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45951.555965740743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45951.555965740743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45951.555965740743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45951.555965740743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45951.555965740743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45951.555965740743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45951.555965740743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45951.555965740743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45951.555965740743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45951.555965740743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45951.555965740743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45951.555965740743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45951.555965740743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45951.555965740743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45951.555965740743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45951.555965740743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45951.555965740743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45951.555965740743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45951.555965740743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45951.555965740743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45951.555965740743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45951.555965740743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45951.555965740743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45951.555965740743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45951.555965740743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45951.555965740743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45951.555965740743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45951.555965740743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45951.555965740743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45951.555965740743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45951.555965740743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45951.555965740743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45951.555965740743</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248.07524814814678</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45951.555965740743</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45951.555965740743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45951.555965740743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45951.555965740743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45951.555965740743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45951.555965740743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45951.555965740743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45951.555965740743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45951.555965740743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45951.555965740743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45951.555965740743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45951.555965740743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45951.555965740743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45951.555965740743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45951.555965740743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45951.555965740743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45951.555965740743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45951.555965740743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45951.555965740743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45951.555965740743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45951.555965740743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45951.555965740743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45951.555965740743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45951.555965740743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45951.555965740743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45951.555965740743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45951.555965740743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45951.555965740743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45951.555965740743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45951.555965740743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45951.555965740743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45951.555965740743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45951.555965740743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45951.555965740743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45951.555965740743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45951.555965740743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45951.555965740743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45951.555965740743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45951.555965740743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45951.555965740743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45951.555965740743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45951.555965740743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45951.555965740743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45951.555965740743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45951.555965740743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45951.555965740743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45951.555965740743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45951.555965740743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45951.555965740743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45951.555965740743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45951.555965740743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45951.555965740743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45951.555965740743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45951.555965740743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45951.555965740743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45951.555965740743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45951.555965740743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45951.555965740743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45951.555965740743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45951.555965740743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45951.555965740743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45951.555965740743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45951.555965740743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45951.555965740743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45951.555965740743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45951.555965740743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45951.555965740743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45951.555965740743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45951.555965740743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45951.555965740743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45951.555965740743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45951.555965740743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45951.555965740743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45951.555965740743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45951.555965740743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45951.555965740743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45951.555965740743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45951.555965740743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45951.555965740743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45951.555965740743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45951.555965740743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45951.555965740743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45951.555965740743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45951.555965740743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45951.555965740743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45951.555965740743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45951.555965740743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45951.555965740743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45951.555965740743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45951.555965740743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45951.555965740743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45951.555965740743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45951.555965740743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45951.555965740743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45951.555965740743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45951.555965740743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45951.555965740743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45951.555965740743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45951.555965740743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45951.555965740743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45951.555965740743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45951.555965740743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45951.555965740743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45951.555965740743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45951.555965740743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45951.555965740743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45951.555965740743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45951.555965740743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45951.555965740743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45951.555965740743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45951.555965740743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45951.555965740743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45951.555965740743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45951.555965740743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45951.555965740743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45951.555965740743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45951.555965740743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45951.555965740743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45951.555965740743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45951.555965740743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45951.555965740743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45951.555965740743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45951.555965740743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45951.555965740743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45951.555965740743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45951.555965740743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45951.555965740743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45951.555965740743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45951.555965740743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45951.555965740743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45951.555965740743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45951.555965740743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45951.555965740743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45951.555965740743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45951.555965740743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45951.555965740743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45951.555965740743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45951.555965740743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45951.555965740743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45951.555965740743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45951.555965740743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45951.555965740743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45951.555965740743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45951.555965740743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45951.555965740743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45951.555965740743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45951.555965740743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45951.555965740743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45951.555965740743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45951.555965740743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45951.555965740743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45951.555965740743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45951.555965740743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45951.555965740743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45951.555965740743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45951.555965740743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45951.555965740743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45951.555965740743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45951.555965740743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45951.555965740743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45951.555965740743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45951.555965740743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45951.555965740743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45951.555965740743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45951.555965740743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45951.555965740743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45951.555965740743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45951.555965740743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45951.555965740743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45951.555965740743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45951.555965740743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45951.555965740743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45951.555965740743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45951.555965740743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45951.555965740743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45951.555965740743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45951.555965740743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45951.555965740743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45951.555965740743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45951.555965740743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45951.555965740743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45951.555965740743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45951.555965740743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45951.555965740743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45951.555965740743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45951.555965740743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45951.555965740743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45951.555965740743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45951.555965740743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45951.555965740743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45951.555965740743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45951.555965740743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45951.555965740743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45951.555965740743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45951.555965740743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45951.555965740743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45951.555965740743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45951.555965740743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45951.555965740743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45951.555965740743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45951.555965740743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45951.555965740743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45951.555965740743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45951.555965740743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45951.555965740743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45951.555965740743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45951.555965740743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45951.555965740743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45951.555965740743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45951.555965740743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45951.555965740743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45951.555965740743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45951.555965740743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45951.555965740743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45951.555965740743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45951.555965740743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45951.555965740743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45951.555965740743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45951.555965740743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45951.555965740743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45951.555965740743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45951.555965740743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45951.555965740743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45951.555965740743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45951.555965740743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45951.555965740743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45951.555965740743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45951.555965740743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45951.555965740743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45951.555965740743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45951.555965740743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45951.555965740743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45951.555965740743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45951.555965740743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45951.555965740743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45951.555965740743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45951.555965740743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45951.555965740743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45951.555965740743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45951.555965740743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45951.555965740743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45951.555965740743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45951.555965740743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45951.555965740743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45951.555965740743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45951.555965740743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45951.555965740743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45951.555965740743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45951.555965740743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45951.555965740743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45951.555965740743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45951.555965740743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45951.555965740743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45951.555965740743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45951.555965740743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45951.555965740743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45951.555965740743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45951.555965740743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45951.555965740743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45951.555965740743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45951.555965740743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45951.555965740743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45951.555965740743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45951.555965740743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45951.555965740743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45951.555965740743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45951.555965740743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45951.555965740743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45951.555965740743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45951.555965740743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45951.555965740743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45951.555965740743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45951.555965740743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45951.555965740743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45951.555965740743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45951.555965740743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45951.555965740743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45951.555965740743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45951.555965740743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45951.555965740743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45951.555965740743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45951.555965740743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45951.555965740743</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45951.555965740743</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8" sqref="D8"/>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59.723905555554666</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39001</v>
      </c>
      <c r="F3" s="38">
        <v>45926.188877314817</v>
      </c>
      <c r="G3" s="146">
        <f t="shared" ref="G3" ca="1" si="0">IFERROR(NOW()-F3,"")</f>
        <v>25.36708842592634</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6.7843916666679434</v>
      </c>
      <c r="H4" s="38">
        <v>45944.676192129627</v>
      </c>
      <c r="I4" s="37" t="str">
        <f>IFERROR(VLOOKUP(D4,DB!A:F,6,0),"")</f>
        <v>SCECO</v>
      </c>
      <c r="J4" s="37" t="str">
        <f>IFERROR(VLOOKUP(D4,DB!A:G,7,0),"")</f>
        <v>Dead</v>
      </c>
      <c r="K4" s="37" t="s">
        <v>39097</v>
      </c>
      <c r="L4" s="37" t="str">
        <f>IFERROR(VLOOKUP(D4,DB!A:I,9,0),"")</f>
        <v>Latis</v>
      </c>
    </row>
    <row r="5" spans="1:13" ht="30.75">
      <c r="A5" s="157" t="s">
        <v>39098</v>
      </c>
      <c r="B5" s="157" t="str">
        <f>IFERROR(VLOOKUP(D5,DB!A:K,11,0),"")</f>
        <v>R5</v>
      </c>
      <c r="C5" s="157">
        <v>1</v>
      </c>
      <c r="D5" s="157" t="s">
        <v>34781</v>
      </c>
      <c r="E5" s="157" t="s">
        <v>39001</v>
      </c>
      <c r="F5" s="158">
        <v>45948.661111111112</v>
      </c>
      <c r="G5" s="159">
        <f ca="1">IFERROR(NOW()-F5,"")</f>
        <v>2.8948546296305722</v>
      </c>
      <c r="H5" s="158">
        <v>45948.661111111112</v>
      </c>
      <c r="I5" s="157" t="str">
        <f>IFERROR(VLOOKUP(D5,DB!A:F,6,0),"")</f>
        <v>SCECO</v>
      </c>
      <c r="J5" s="157" t="str">
        <f>IFERROR(VLOOKUP(D5,DB!A:G,7,0),"")</f>
        <v>Dead</v>
      </c>
      <c r="K5" s="157" t="s">
        <v>39099</v>
      </c>
      <c r="L5" s="157" t="str">
        <f>IFERROR(VLOOKUP(D5,DB!A:I,9,0),"")</f>
        <v>Latis</v>
      </c>
    </row>
    <row r="6" spans="1:13" ht="15">
      <c r="A6" s="157" t="s">
        <v>39100</v>
      </c>
      <c r="B6" s="157" t="str">
        <f>IFERROR(VLOOKUP(D6,DB!A:K,11,0),"")</f>
        <v>R5</v>
      </c>
      <c r="C6" s="157">
        <v>1</v>
      </c>
      <c r="D6" s="157" t="s">
        <v>35725</v>
      </c>
      <c r="E6" s="157" t="s">
        <v>38998</v>
      </c>
      <c r="F6" s="158">
        <v>45951.499641203707</v>
      </c>
      <c r="G6" s="159">
        <f ca="1">IFERROR(NOW()-F6,"")</f>
        <v>5.632453703583451E-2</v>
      </c>
      <c r="H6" s="158">
        <v>45951.474953703706</v>
      </c>
      <c r="I6" s="157" t="str">
        <f>IFERROR(VLOOKUP(D6,DB!A:F,6,0),"")</f>
        <v>SCECO</v>
      </c>
      <c r="J6" s="157" t="str">
        <f>IFERROR(VLOOKUP(D6,DB!A:G,7,0),"")</f>
        <v>Dead</v>
      </c>
      <c r="K6" s="157" t="s">
        <v>39101</v>
      </c>
      <c r="L6" s="157" t="str">
        <f>IFERROR(VLOOKUP(D6,DB!A:I,9,0),"")</f>
        <v>Latis</v>
      </c>
    </row>
    <row r="7" spans="1:13" ht="15">
      <c r="A7" s="157"/>
      <c r="B7" s="157" t="str">
        <f>IFERROR(VLOOKUP(D7,DB!A:K,11,0),"")</f>
        <v/>
      </c>
      <c r="C7" s="157"/>
      <c r="D7" s="157"/>
      <c r="E7" s="157"/>
      <c r="F7" s="158"/>
      <c r="G7" s="159">
        <f ca="1">IFERROR(NOW()-F7,"")</f>
        <v>45951.555965740743</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45951.555965740743</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45951.555965740743</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45951.555965740743</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45951.555965740743</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45951.555965740743</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45951.555965740743</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45951.555965740743</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45951.555965740743</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45951.555965740743</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45951.555965740743</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45951.555965740743</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45951.555965740743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45951.555965740743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45951.555965740743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45951.555965740743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45951.555965740743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45951.555965740743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45951.555965740743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45951.555965740743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45951.555965740743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45951.555965740743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45951.555965740743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45951.555965740743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45951.555965740743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45951.555965740743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45951.555965740743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45951.555965740743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45951.555965740743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45951.555965740743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45951.555965740743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45951.555965740743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45951.555965740743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45951.555965740743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45951.555965740743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45951.555965740743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45951.555965740743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45951.555965740743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45951.555965740743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45951.555965740743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45951.555965740743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45951.555965740743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45951.555965740743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45951.555965740743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45951.555965740743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45951.555965740743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45951.555965740743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45951.555965740743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45951.555965740743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45951.555965740743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45951.555965740743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45951.555965740743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45951.555965740743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45951.555965740743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45951.555965740743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45951.555965740743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45951.555965740743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45951.555965740743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45951.555965740743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45951.555965740743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45951.555965740743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45951.555965740743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45951.555965740743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45951.555965740743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45951.555965740743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45951.555965740743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45951.555965740743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45951.555965740743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45951.555965740743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45951.555965740743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45951.555965740743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45951.555965740743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45951.555965740743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45951.555965740743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45951.555965740743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45951.555965740743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45951.555965740743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45951.555965740743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45951.555965740743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45951.555965740743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45951.555965740743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45951.555965740743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45951.555965740743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45951.555965740743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45951.555965740743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45951.555965740743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45951.555965740743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45951.555965740743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45951.555965740743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45951.555965740743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45951.555965740743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45951.555965740743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45951.555965740743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45951.555965740743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45951.555965740743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45951.555965740743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45951.555965740743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45951.555965740743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45951.555965740743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45951.555965740743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45951.555965740743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45951.555965740743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45951.555965740743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45951.555965740743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45951.555965740743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45951.555965740743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45951.555965740743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45951.555965740743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45951.555965740743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45951.555965740743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45951.555965740743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45951.555965740743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45951.555965740743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45951.555965740743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45951.555965740743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45951.555965740743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45951.555965740743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45951.555965740743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45951.555965740743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45951.555965740743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45951.555965740743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45951.555965740743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45951.555965740743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45951.555965740743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45951.555965740743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45951.555965740743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45951.555965740743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45951.555965740743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45951.555965740743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45951.555965740743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45951.555965740743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45951.555965740743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45951.555965740743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45951.555965740743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45951.555965740743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45951.555965740743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45951.555965740743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45951.555965740743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45951.555965740743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45951.555965740743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45951.555965740743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45951.555965740743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45951.555965740743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45951.555965740743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45951.555965740743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45951.555965740743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45951.555965740743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45951.555965740743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45951.555965740743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45951.555965740743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45951.555965740743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45951.555965740743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45951.555965740743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45951.555965740743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45951.555965740743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45951.555965740743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45951.555965740743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45951.555965740743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45951.555965740743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45951.555965740743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45951.555965740743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45951.555965740743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45951.555965740743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45951.555965740743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45951.555965740743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45951.555965740743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45951.555965740743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45951.555965740743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45951.555965740743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45951.555965740743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45951.555965740743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45951.555965740743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45951.555965740743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45951.555965740743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45951.555965740743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45951.555965740743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45951.555965740743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45951.555965740743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45951.555965740743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45951.555965740743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45951.555965740743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45951.555965740743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45951.555965740743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45951.555965740743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45951.555965740743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45951.555965740743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45951.555965740743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45951.555965740743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45951.555965740743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45951.555965740743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45951.555965740743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45951.555965740743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45951.555965740743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45951.555965740743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45951.555965740743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45951.555965740743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45951.555965740743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45951.555965740743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45951.555965740743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45951.555965740743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45951.555965740743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45951.555965740743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45951.555965740743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45951.555965740743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45951.555965740743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45951.555965740743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45951.555965740743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45951.555965740743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45951.555965740743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45951.555965740743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45951.555965740743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45951.555965740743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45951.555965740743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45951.555965740743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45951.555965740743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45951.555965740743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45951.555965740743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45951.555965740743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45951.555965740743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45951.555965740743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45951.555965740743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45951.555965740743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45951.555965740743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45951.555965740743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45951.555965740743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45951.555965740743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45951.555965740743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45951.555965740743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45951.555965740743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45951.555965740743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45951.555965740743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45951.555965740743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45951.555965740743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45951.555965740743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45951.555965740743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45951.555965740743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45951.555965740743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45951.555965740743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45951.555965740743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45951.555965740743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45951.555965740743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45951.555965740743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45951.555965740743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45951.555965740743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45951.555965740743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45951.555965740743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45951.555965740743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45951.555965740743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45951.555965740743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45951.555965740743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45951.555965740743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45951.555965740743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45951.555965740743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45951.555965740743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45951.555965740743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45951.555965740743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45951.555965740743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45951.555965740743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45951.555965740743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45951.555965740743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45951.555965740743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45951.555965740743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45951.555965740743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45951.555965740743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45951.555965740743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45951.555965740743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45951.555965740743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45951.555965740743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45951.555965740743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45951.555965740743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45951.555965740743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45951.555965740743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45951.555965740743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45951.555965740743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45951.555965740743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45951.555965740743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45951.555965740743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45951.555965740743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45951.555965740743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45951.555965740743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45951.555965740743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45951.555965740743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45951.555965740743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45951.555965740743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45951.555965740743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45951.555965740743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45951.555965740743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45951.555965740743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45951.555965740743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45951.555965740743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45951.555965740743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45951.555965740743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45951.555965740743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45951.555965740743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45951.555965740743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45951.555965740743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45951.555965740743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45951.555965740743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45951.555965740743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45951.555965740743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45951.555965740743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45951.555965740743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45951.555965740743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45951.555965740743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45951.555965740743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45951.555965740743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45951.555965740743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45951.555965740743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45951.555965740743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45951.555965740743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45951.555965740743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45951.555965740743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45951.555965740743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45951.555965740743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45951.555965740743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45951.555965740743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45951.555965740743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45951.555965740743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45951.555965740743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45951.555965740743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45951.555965740743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45951.555965740743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45951.555965740743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45951.555965740743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45951.555965740743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45951.555965740743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45951.555965740743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45951.555965740743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45951.555965740743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45951.555965740743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45951.555965740743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45951.555965740743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45951.555965740743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45951.555965740743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45951.555965740743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45951.555965740743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45951.555965740743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45951.555965740743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45951.555965740743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45951.555965740743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45951.555965740743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45951.555965740743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45951.555965740743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45951.555965740743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45951.555965740743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45951.555965740743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45951.555965740743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45951.555965740743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45951.555965740743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45951.555965740743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45951.555965740743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45951.555965740743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45951.555965740743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45951.555965740743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45951.555965740743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45951.555965740743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45951.555965740743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45951.555965740743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45951.555965740743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45951.555965740743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45951.555965740743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45951.555965740743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45951.555965740743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45951.555965740743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45951.555965740743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45951.555965740743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45951.555965740743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45951.555965740743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45951.555965740743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45951.555965740743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45951.555965740743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45951.555965740743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45951.555965740743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45951.555965740743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45951.555965740743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45951.555965740743</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45951.555965740743</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45951.555965740743</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45951.555965740743</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45951.555965740743</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45951.555965740743</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45951.555965740743</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45951.555965740743</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45951.555965740743</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45951.555965740743</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45951.555965740743</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45951.555965740743</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45951.555965740743</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45951.555965740743</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45951.555965740743</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45951.555965740743</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45951.555965740743</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45951.555965740743</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45951.555965740743</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45951.555965740743</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45951.555965740743</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45951.555965740743</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45951.555965740743</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45951.555965740743</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45951.555965740743</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45951.555965740743</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45951.555965740743</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45951.555965740743</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45951.555965740743</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45951.555965740743</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45951.555965740743</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45951.555965740743</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45951.555965740743</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45951.555965740743</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45951.555965740743</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45951.555965740743</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45951.555965740743</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45951.555965740743</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45951.555965740743</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45951.555965740743</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45951.555965740743</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45951.555965740743</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45951.555965740743</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45951.555965740743</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45951.555965740743</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45951.555965740743</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45951.555965740743</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45951.555965740743</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45951.555965740743</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45951.555965740743</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45951.555965740743</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45951.555965740743</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45951.555965740743</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45951.555965740743</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45951.555965740743</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45951.555965740743</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45951.555965740743</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45951.555965740743</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45951.555965740743</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45951.555965740743</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45951.555965740743</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45951.555965740743</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45951.555965740743</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45951.555965740743</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45951.555965740743</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45951.555965740743</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45951.555965740743</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45951.555965740743</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45951.555965740743</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45951.555965740743</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45951.555965740743</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45951.555965740743</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45951.555965740743</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45951.555965740743</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45951.555965740743</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45951.555965740743</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45951.555965740743</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45951.555965740743</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45951.555965740743</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45951.555965740743</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45951.555965740743</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45951.555965740743</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45951.555965740743</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45951.555965740743</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45951.555965740743</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45951.555965740743</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45951.555965740743</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45951.555965740743</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45951.555965740743</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45951.555965740743</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45951.555965740743</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45951.555965740743</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45951.555965740743</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45951.555965740743</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45951.555965740743</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45951.555965740743</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45951.555965740743</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45951.555965740743</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45951.555965740743</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45951.555965740743</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45951.555965740743</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45951.555965740743</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45951.555965740743</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45951.555965740743</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45951.555965740743</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45951.555965740743</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45951.555965740743</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45951.555965740743</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45951.555965740743</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45951.555965740743</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45951.555965740743</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45951.555965740743</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45951.555965740743</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45951.555965740743</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45951.555965740743</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45951.555965740743</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45951.555965740743</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45951.555965740743</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45951.555965740743</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45951.555965740743</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45951.555965740743</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45951.555965740743</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45951.555965740743</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45951.555965740743</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45951.555965740743</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45951.555965740743</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45951.555965740743</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45951.555965740743</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45951.555965740743</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45951.555965740743</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45951.555965740743</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45951.555965740743</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45951.555965740743</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45951.555965740743</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45951.555965740743</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45951.555965740743</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45951.555965740743</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45951.555965740743</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45951.555965740743</v>
      </c>
      <c r="H520" s="158"/>
      <c r="I520" s="157" t="str">
        <f>IFERROR(VLOOKUP(D520,DB!A:F,6,0),"")</f>
        <v/>
      </c>
      <c r="J520" s="157" t="str">
        <f>IFERROR(VLOOKUP(D520,DB!A:G,7,0),"")</f>
        <v/>
      </c>
      <c r="K520" s="157"/>
      <c r="L520" s="157" t="str">
        <f>IFERROR(VLOOKUP(D520,DB!A:I,9,0),"")</f>
        <v/>
      </c>
    </row>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30" ht="15"/>
    <row r="631" ht="15"/>
    <row r="633" ht="15"/>
    <row r="634" ht="15"/>
    <row r="635" ht="15"/>
    <row r="636" ht="15"/>
    <row r="638" ht="15"/>
    <row r="639" ht="15"/>
    <row r="646" ht="15"/>
    <row r="647" ht="15"/>
    <row r="648" ht="15"/>
    <row r="649" ht="15"/>
    <row r="650" ht="15"/>
    <row r="651" ht="15"/>
    <row r="654" ht="15"/>
    <row r="655" ht="15"/>
    <row r="656" ht="15"/>
    <row r="657" ht="15"/>
    <row r="658" ht="15"/>
    <row r="659" ht="15"/>
    <row r="660" ht="15"/>
    <row r="661" ht="15"/>
    <row r="662" ht="15"/>
    <row r="663" ht="15"/>
    <row r="664" ht="15"/>
    <row r="665"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1" ht="15"/>
    <row r="722" ht="15"/>
    <row r="759" ht="15"/>
    <row r="760" ht="15"/>
    <row r="761" ht="15"/>
    <row r="762" ht="15"/>
    <row r="763" ht="15"/>
    <row r="764" ht="15"/>
    <row r="765" ht="15"/>
    <row r="766" ht="15"/>
    <row r="767" ht="15"/>
    <row r="768"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1" ht="15"/>
    <row r="853" ht="15"/>
    <row r="854"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7" ht="15"/>
    <row r="888" ht="15"/>
    <row r="1058" ht="15"/>
    <row r="1059" ht="15"/>
    <row r="1060" ht="15"/>
    <row r="1061" ht="15"/>
    <row r="1062" ht="15"/>
    <row r="1063"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6" ht="15"/>
    <row r="1127" ht="15"/>
    <row r="1133" ht="15"/>
    <row r="1134" ht="15"/>
    <row r="1136" ht="15"/>
    <row r="1137" ht="15"/>
    <row r="1138" ht="15"/>
    <row r="1139" ht="15"/>
    <row r="1140" ht="15"/>
    <row r="1141" ht="15"/>
    <row r="1142" ht="15"/>
    <row r="1144" ht="15"/>
    <row r="1145" ht="15"/>
    <row r="1146"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5" ht="15"/>
    <row r="1216" ht="15"/>
    <row r="1217" ht="15"/>
    <row r="1218" ht="15"/>
    <row r="1219" ht="15"/>
    <row r="1220" ht="15"/>
    <row r="1221" ht="15"/>
    <row r="1222" ht="15"/>
    <row r="1223" ht="15"/>
    <row r="1224" ht="15"/>
    <row r="1225" ht="15"/>
    <row r="1226" ht="15"/>
    <row r="1227" ht="15"/>
    <row r="1228"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81" ht="15"/>
    <row r="1282" ht="15"/>
    <row r="1285" ht="15"/>
    <row r="1286" ht="15"/>
    <row r="1287" ht="15"/>
    <row r="1288" ht="15"/>
    <row r="1289" ht="15"/>
    <row r="1290" ht="15"/>
    <row r="1291" ht="15"/>
    <row r="1292" ht="15"/>
    <row r="1295" ht="15"/>
    <row r="1296" ht="15"/>
    <row r="1297" ht="15"/>
    <row r="1298" ht="15"/>
    <row r="1299" ht="15"/>
    <row r="1300" ht="15"/>
    <row r="1301" ht="15"/>
    <row r="1302" ht="15"/>
    <row r="1303" ht="15"/>
    <row r="1304" ht="15"/>
    <row r="1305" ht="15"/>
    <row r="1306" ht="15"/>
    <row r="1308" ht="15"/>
    <row r="1309" ht="15"/>
    <row r="1310" ht="15"/>
    <row r="1313" ht="15"/>
    <row r="1315" ht="15"/>
    <row r="1317" ht="15"/>
    <row r="1320" ht="15"/>
    <row r="1321" ht="15"/>
    <row r="1322" ht="15"/>
    <row r="1324" ht="15"/>
    <row r="1326"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2</v>
      </c>
      <c r="D2" s="105" t="s">
        <v>32605</v>
      </c>
      <c r="E2" s="108" t="s">
        <v>38998</v>
      </c>
      <c r="F2" s="109"/>
      <c r="G2" s="78">
        <f ca="1">IFERROR(NOW()-F2,"-")</f>
        <v>45951.555965740743</v>
      </c>
      <c r="H2" s="109">
        <v>45951.500451388885</v>
      </c>
      <c r="I2" s="105" t="str">
        <f>IFERROR(VLOOKUP(D2,DB!A:F,6,0),"")</f>
        <v>SCECO</v>
      </c>
      <c r="J2" s="104" t="str">
        <f>IFERROR(VLOOKUP(D2,DB!A:G,7,0),"")</f>
        <v>Dead</v>
      </c>
      <c r="K2" s="110" t="s">
        <v>39103</v>
      </c>
      <c r="L2" s="111" t="str">
        <f>IFERROR(VLOOKUP(D2,DB!A:I,9,0),"")</f>
        <v>Latis</v>
      </c>
    </row>
    <row r="3" spans="1:16383" ht="31.5" customHeight="1">
      <c r="A3" s="106"/>
      <c r="B3" s="105" t="str">
        <f>IFERROR(VLOOKUP(D3,DB!A:K,11,0),"")</f>
        <v/>
      </c>
      <c r="C3" s="107"/>
      <c r="D3" s="105"/>
      <c r="E3" s="108"/>
      <c r="F3" s="109"/>
      <c r="G3" s="78">
        <f ca="1">IFERROR(NOW()-F3,"-")</f>
        <v>45951.555965740743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45951.555965740743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45951.555965740743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45951.555965740743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0"/>
      <c r="E7" s="108"/>
      <c r="F7" s="109"/>
      <c r="G7" s="78">
        <f ca="1">IFERROR(NOW()-F7,"-")</f>
        <v>45951.555965740743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45951.555965740743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45951.555965740743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45951.555965740743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45951.555965740743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45951.555965740743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45951.555965740743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45951.555965740743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45951.555965740743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45951.555965740743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45951.555965740743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45951.555965740743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45951.555965740743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45951.555965740743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45951.555965740743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45951.555965740743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45951.555965740743</v>
      </c>
      <c r="H23" s="109"/>
      <c r="I23" s="105" t="str">
        <f>IFERROR(VLOOKUP(D23,DB!A:F,6,0),"")</f>
        <v/>
      </c>
      <c r="J23" s="104" t="str">
        <f>IFERROR(VLOOKUP(D23,DB!A:G,7,0),"")</f>
        <v/>
      </c>
      <c r="K23" s="110"/>
      <c r="L23" s="111"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2025-10-21T10:22:36Z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